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781" yWindow="1215" windowWidth="10905" windowHeight="11640" activeTab="0"/>
  </bookViews>
  <sheets>
    <sheet name="Kvalifikácia " sheetId="1" r:id="rId1"/>
    <sheet name="Desperádo" sheetId="2" r:id="rId2"/>
    <sheet name="finále" sheetId="3" r:id="rId3"/>
  </sheets>
  <definedNames>
    <definedName name="do">#REF!</definedName>
    <definedName name="koniec">#REF!</definedName>
    <definedName name="_xlnm.Print_Area" localSheetId="0">'Kvalifikácia '!$A$1:$M$40</definedName>
    <definedName name="od">#REF!</definedName>
    <definedName name="zaciatok">#REF!</definedName>
  </definedNames>
  <calcPr fullCalcOnLoad="1"/>
</workbook>
</file>

<file path=xl/sharedStrings.xml><?xml version="1.0" encoding="utf-8"?>
<sst xmlns="http://schemas.openxmlformats.org/spreadsheetml/2006/main" count="171" uniqueCount="94">
  <si>
    <t>č.</t>
  </si>
  <si>
    <t>celkom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</si>
  <si>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</si>
  <si>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</si>
  <si>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</si>
  <si>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</si>
  <si>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</si>
  <si>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</si>
  <si>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</si>
  <si>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</si>
  <si>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</si>
  <si>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</si>
  <si>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</si>
  <si>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</si>
  <si>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</si>
  <si>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</si>
  <si>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</si>
  <si>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</si>
  <si>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</si>
  <si>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</si>
  <si>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</si>
  <si>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</si>
  <si>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</si>
  <si>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</si>
  <si>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</si>
  <si>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</si>
  <si>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</si>
  <si>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</si>
  <si>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</si>
  <si>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</si>
  <si>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</si>
  <si>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</si>
  <si>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</si>
  <si>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</si>
  <si>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</si>
  <si>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</si>
  <si>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</si>
  <si>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</si>
  <si>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</si>
  <si>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Meno a priezvisko</t>
  </si>
  <si>
    <t>4.hra</t>
  </si>
  <si>
    <t>5.hra</t>
  </si>
  <si>
    <t>6.hra</t>
  </si>
  <si>
    <t>Bowling Club 300 Nové Zámky</t>
  </si>
  <si>
    <t>HDCP</t>
  </si>
  <si>
    <t>priemer na hru</t>
  </si>
  <si>
    <t>1.hra</t>
  </si>
  <si>
    <t>2.hra</t>
  </si>
  <si>
    <t>Duba Róbert</t>
  </si>
  <si>
    <t>Bajnok Igor</t>
  </si>
  <si>
    <t>Gažo Juraj</t>
  </si>
  <si>
    <t>Lehota Ján</t>
  </si>
  <si>
    <t>Slavkovský Martin</t>
  </si>
  <si>
    <t>Mikula Martin</t>
  </si>
  <si>
    <t>Homola Michal</t>
  </si>
  <si>
    <t>Koník Miroslav</t>
  </si>
  <si>
    <t>Gajdáč Matej</t>
  </si>
  <si>
    <t>Šeben Ondrej</t>
  </si>
  <si>
    <t>Lee Daniel</t>
  </si>
  <si>
    <t>Krajčovič Branislav</t>
  </si>
  <si>
    <t>Frunyo Jaroslav</t>
  </si>
  <si>
    <t>Šebenová Mariana</t>
  </si>
  <si>
    <t>Blažek René ml.</t>
  </si>
  <si>
    <t>Čech Daniel</t>
  </si>
  <si>
    <t>Čepregi Milan</t>
  </si>
  <si>
    <t>Jun Hyong Dho</t>
  </si>
  <si>
    <t>Košík Roman</t>
  </si>
  <si>
    <t>Kuboši Ján</t>
  </si>
  <si>
    <t>Reichelová Andrea</t>
  </si>
  <si>
    <t>Reg.číslo</t>
  </si>
  <si>
    <t>Reg. Číslo</t>
  </si>
  <si>
    <t>Reg. číslo</t>
  </si>
  <si>
    <t>Milénium  Tour I.kolo</t>
  </si>
  <si>
    <t>Prenos</t>
  </si>
  <si>
    <t>priemer</t>
  </si>
  <si>
    <t>Milénium Tour I.kolo</t>
  </si>
  <si>
    <t>Kojnok Milan</t>
  </si>
  <si>
    <t xml:space="preserve">Turan Ondrej </t>
  </si>
  <si>
    <t>Kapronczay Gergely</t>
  </si>
  <si>
    <t>Mr.Park</t>
  </si>
  <si>
    <t>Hosszú Gábor</t>
  </si>
  <si>
    <t>Rácz Csaba</t>
  </si>
  <si>
    <t>Pospíšilová Dáša</t>
  </si>
  <si>
    <t>Kiss Zoltán</t>
  </si>
  <si>
    <t>Simon Tímea</t>
  </si>
  <si>
    <t>Domonkos Dénes</t>
  </si>
  <si>
    <t>Polgár Péter</t>
  </si>
  <si>
    <t>Kapronczay Magdi</t>
  </si>
  <si>
    <t>MAX</t>
  </si>
  <si>
    <t>Mr.Jung</t>
  </si>
  <si>
    <t>Mr.Lim</t>
  </si>
  <si>
    <t>Sallai Dániel</t>
  </si>
  <si>
    <t>High GAME</t>
  </si>
  <si>
    <t>Holczer Tamás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</si>
</sst>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00"/>
  </numFmts>
  <fonts count="13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0"/>
      <name val="Arial CE"/>
      <family val="2"/>
    </font>
    <font>
      <b/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26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6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>
        <color indexed="26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" borderId="1" xfId="20" applyFont="1" applyFill="1" applyBorder="1" applyAlignment="1" applyProtection="1">
      <alignment horizontal="centerContinuous"/>
      <protection locked="0"/>
    </xf>
    <xf numFmtId="0" fontId="4" fillId="2" borderId="2" xfId="20" applyFont="1" applyFill="1" applyBorder="1" applyAlignment="1" applyProtection="1">
      <alignment horizontal="center"/>
      <protection locked="0"/>
    </xf>
    <xf numFmtId="0" fontId="4" fillId="2" borderId="3" xfId="20" applyFont="1" applyFill="1" applyBorder="1" applyAlignment="1" applyProtection="1">
      <alignment horizontal="center"/>
      <protection locked="0"/>
    </xf>
    <xf numFmtId="165" fontId="4" fillId="2" borderId="3" xfId="20" applyNumberFormat="1" applyFont="1" applyFill="1" applyBorder="1" applyAlignment="1" applyProtection="1">
      <alignment horizontal="center"/>
      <protection locked="0"/>
    </xf>
    <xf numFmtId="165" fontId="4" fillId="2" borderId="4" xfId="20" applyNumberFormat="1" applyFont="1" applyFill="1" applyBorder="1" applyAlignment="1" applyProtection="1">
      <alignment horizontal="center"/>
      <protection locked="0"/>
    </xf>
    <xf numFmtId="0" fontId="6" fillId="2" borderId="5" xfId="20" applyNumberFormat="1" applyFont="1" applyFill="1" applyBorder="1" applyAlignment="1" applyProtection="1">
      <alignment horizontal="center"/>
      <protection locked="0"/>
    </xf>
    <xf numFmtId="0" fontId="4" fillId="3" borderId="6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6" fillId="2" borderId="7" xfId="20" applyNumberFormat="1" applyFont="1" applyFill="1" applyBorder="1" applyAlignment="1" applyProtection="1">
      <alignment horizontal="center"/>
      <protection locked="0"/>
    </xf>
    <xf numFmtId="0" fontId="4" fillId="3" borderId="8" xfId="20" applyFont="1" applyFill="1" applyBorder="1" applyAlignment="1" applyProtection="1">
      <alignment horizontal="center"/>
      <protection locked="0"/>
    </xf>
    <xf numFmtId="0" fontId="6" fillId="2" borderId="9" xfId="20" applyNumberFormat="1" applyFont="1" applyFill="1" applyBorder="1" applyAlignment="1" applyProtection="1">
      <alignment horizontal="center"/>
      <protection locked="0"/>
    </xf>
    <xf numFmtId="0" fontId="4" fillId="3" borderId="10" xfId="20" applyFont="1" applyFill="1" applyBorder="1" applyAlignment="1" applyProtection="1">
      <alignment horizontal="center"/>
      <protection locked="0"/>
    </xf>
    <xf numFmtId="0" fontId="9" fillId="3" borderId="11" xfId="20" applyFont="1" applyFill="1" applyBorder="1" applyAlignment="1" applyProtection="1">
      <alignment horizontal="center"/>
      <protection locked="0"/>
    </xf>
    <xf numFmtId="0" fontId="9" fillId="3" borderId="12" xfId="20" applyFont="1" applyFill="1" applyBorder="1" applyAlignment="1" applyProtection="1">
      <alignment horizontal="center"/>
      <protection locked="0"/>
    </xf>
    <xf numFmtId="0" fontId="9" fillId="3" borderId="13" xfId="20" applyFont="1" applyFill="1" applyBorder="1" applyAlignment="1" applyProtection="1">
      <alignment horizontal="center"/>
      <protection locked="0"/>
    </xf>
    <xf numFmtId="0" fontId="9" fillId="3" borderId="14" xfId="20" applyFont="1" applyFill="1" applyBorder="1" applyAlignment="1" applyProtection="1">
      <alignment horizontal="center"/>
      <protection locked="0"/>
    </xf>
    <xf numFmtId="0" fontId="5" fillId="3" borderId="12" xfId="20" applyFont="1" applyFill="1" applyBorder="1" applyAlignment="1" applyProtection="1">
      <alignment horizontal="center"/>
      <protection locked="0"/>
    </xf>
    <xf numFmtId="0" fontId="5" fillId="3" borderId="6" xfId="20" applyFont="1" applyFill="1" applyBorder="1" applyAlignment="1" applyProtection="1">
      <alignment horizontal="center"/>
      <protection locked="0"/>
    </xf>
    <xf numFmtId="0" fontId="5" fillId="3" borderId="8" xfId="20" applyFont="1" applyFill="1" applyBorder="1" applyAlignment="1" applyProtection="1">
      <alignment horizontal="center"/>
      <protection locked="0"/>
    </xf>
    <xf numFmtId="0" fontId="5" fillId="3" borderId="13" xfId="20" applyFont="1" applyFill="1" applyBorder="1" applyAlignment="1" applyProtection="1">
      <alignment horizontal="center"/>
      <protection locked="0"/>
    </xf>
    <xf numFmtId="0" fontId="5" fillId="3" borderId="10" xfId="20" applyFont="1" applyFill="1" applyBorder="1" applyAlignment="1" applyProtection="1">
      <alignment horizontal="center"/>
      <protection locked="0"/>
    </xf>
    <xf numFmtId="0" fontId="9" fillId="3" borderId="6" xfId="20" applyFont="1" applyFill="1" applyBorder="1" applyAlignment="1" applyProtection="1">
      <alignment horizontal="center"/>
      <protection locked="0"/>
    </xf>
    <xf numFmtId="0" fontId="5" fillId="4" borderId="8" xfId="20" applyFont="1" applyFill="1" applyBorder="1" applyAlignment="1" applyProtection="1">
      <alignment horizontal="center"/>
      <protection locked="0"/>
    </xf>
    <xf numFmtId="0" fontId="5" fillId="4" borderId="6" xfId="20" applyFont="1" applyFill="1" applyBorder="1" applyAlignment="1" applyProtection="1">
      <alignment horizontal="center"/>
      <protection locked="0"/>
    </xf>
    <xf numFmtId="0" fontId="4" fillId="2" borderId="15" xfId="20" applyFont="1" applyFill="1" applyBorder="1" applyAlignment="1" applyProtection="1">
      <alignment horizontal="center" textRotation="90" wrapText="1"/>
      <protection locked="0"/>
    </xf>
    <xf numFmtId="0" fontId="0" fillId="2" borderId="16" xfId="0" applyFill="1" applyBorder="1" applyAlignment="1" applyProtection="1">
      <alignment/>
      <protection locked="0"/>
    </xf>
    <xf numFmtId="0" fontId="5" fillId="4" borderId="10" xfId="20" applyFont="1" applyFill="1" applyBorder="1" applyAlignment="1" applyProtection="1">
      <alignment horizontal="center"/>
      <protection locked="0"/>
    </xf>
    <xf numFmtId="0" fontId="6" fillId="2" borderId="17" xfId="20" applyNumberFormat="1" applyFont="1" applyFill="1" applyBorder="1" applyAlignment="1" applyProtection="1">
      <alignment horizontal="center"/>
      <protection locked="0"/>
    </xf>
    <xf numFmtId="0" fontId="9" fillId="3" borderId="18" xfId="20" applyFont="1" applyFill="1" applyBorder="1" applyAlignment="1" applyProtection="1">
      <alignment horizontal="center"/>
      <protection locked="0"/>
    </xf>
    <xf numFmtId="167" fontId="4" fillId="3" borderId="6" xfId="20" applyNumberFormat="1" applyFont="1" applyFill="1" applyBorder="1" applyAlignment="1" applyProtection="1">
      <alignment horizontal="center"/>
      <protection locked="0"/>
    </xf>
    <xf numFmtId="0" fontId="4" fillId="2" borderId="0" xfId="20" applyFont="1" applyFill="1" applyBorder="1" applyAlignment="1" applyProtection="1">
      <alignment horizontal="center"/>
      <protection locked="0"/>
    </xf>
    <xf numFmtId="171" fontId="4" fillId="2" borderId="19" xfId="20" applyNumberFormat="1" applyFont="1" applyFill="1" applyBorder="1" applyAlignment="1" applyProtection="1">
      <alignment horizontal="center"/>
      <protection locked="0"/>
    </xf>
    <xf numFmtId="0" fontId="10" fillId="2" borderId="0" xfId="20" applyFont="1" applyFill="1" applyBorder="1" applyAlignment="1" applyProtection="1">
      <alignment horizontal="center"/>
      <protection locked="0"/>
    </xf>
    <xf numFmtId="0" fontId="6" fillId="2" borderId="20" xfId="20" applyNumberFormat="1" applyFont="1" applyFill="1" applyBorder="1" applyAlignment="1" applyProtection="1">
      <alignment horizontal="center"/>
      <protection locked="0"/>
    </xf>
    <xf numFmtId="171" fontId="4" fillId="2" borderId="16" xfId="20" applyNumberFormat="1" applyFont="1" applyFill="1" applyBorder="1" applyAlignment="1" applyProtection="1">
      <alignment horizontal="center"/>
      <protection locked="0"/>
    </xf>
    <xf numFmtId="0" fontId="9" fillId="3" borderId="21" xfId="20" applyFont="1" applyFill="1" applyBorder="1" applyAlignment="1" applyProtection="1">
      <alignment horizontal="center"/>
      <protection locked="0"/>
    </xf>
    <xf numFmtId="0" fontId="9" fillId="2" borderId="22" xfId="20" applyFont="1" applyFill="1" applyBorder="1" applyAlignment="1" applyProtection="1">
      <alignment horizontal="center"/>
      <protection locked="0"/>
    </xf>
    <xf numFmtId="0" fontId="9" fillId="2" borderId="23" xfId="20" applyFont="1" applyFill="1" applyBorder="1" applyAlignment="1" applyProtection="1">
      <alignment horizontal="center"/>
      <protection locked="0"/>
    </xf>
    <xf numFmtId="0" fontId="5" fillId="3" borderId="12" xfId="20" applyFont="1" applyFill="1" applyBorder="1" applyAlignment="1" applyProtection="1">
      <alignment horizontal="center"/>
      <protection locked="0"/>
    </xf>
    <xf numFmtId="0" fontId="9" fillId="3" borderId="6" xfId="20" applyFont="1" applyFill="1" applyBorder="1" applyAlignment="1" applyProtection="1">
      <alignment horizontal="center"/>
      <protection locked="0"/>
    </xf>
    <xf numFmtId="0" fontId="5" fillId="3" borderId="6" xfId="20" applyFont="1" applyFill="1" applyBorder="1" applyAlignment="1" applyProtection="1">
      <alignment horizontal="center"/>
      <protection locked="0"/>
    </xf>
    <xf numFmtId="0" fontId="9" fillId="3" borderId="12" xfId="2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4" fillId="5" borderId="6" xfId="20" applyFont="1" applyFill="1" applyBorder="1" applyAlignment="1" applyProtection="1">
      <alignment horizontal="center"/>
      <protection locked="0"/>
    </xf>
    <xf numFmtId="0" fontId="5" fillId="3" borderId="14" xfId="20" applyFont="1" applyFill="1" applyBorder="1" applyAlignment="1" applyProtection="1">
      <alignment horizontal="center"/>
      <protection locked="0"/>
    </xf>
    <xf numFmtId="165" fontId="4" fillId="2" borderId="4" xfId="20" applyNumberFormat="1" applyFont="1" applyFill="1" applyBorder="1" applyAlignment="1" applyProtection="1">
      <alignment horizontal="center"/>
      <protection locked="0"/>
    </xf>
    <xf numFmtId="0" fontId="4" fillId="3" borderId="24" xfId="20" applyFont="1" applyFill="1" applyBorder="1" applyAlignment="1" applyProtection="1">
      <alignment horizontal="center"/>
      <protection locked="0"/>
    </xf>
    <xf numFmtId="0" fontId="4" fillId="3" borderId="25" xfId="20" applyFont="1" applyFill="1" applyBorder="1" applyAlignment="1" applyProtection="1">
      <alignment horizontal="center"/>
      <protection locked="0"/>
    </xf>
    <xf numFmtId="0" fontId="4" fillId="3" borderId="12" xfId="20" applyFont="1" applyFill="1" applyBorder="1" applyAlignment="1" applyProtection="1">
      <alignment horizontal="center"/>
      <protection locked="0"/>
    </xf>
    <xf numFmtId="0" fontId="5" fillId="4" borderId="26" xfId="20" applyFont="1" applyFill="1" applyBorder="1" applyAlignment="1" applyProtection="1">
      <alignment horizontal="center"/>
      <protection locked="0"/>
    </xf>
    <xf numFmtId="0" fontId="5" fillId="4" borderId="18" xfId="20" applyFont="1" applyFill="1" applyBorder="1" applyAlignment="1" applyProtection="1">
      <alignment horizontal="center"/>
      <protection locked="0"/>
    </xf>
    <xf numFmtId="0" fontId="5" fillId="4" borderId="27" xfId="20" applyFont="1" applyFill="1" applyBorder="1" applyAlignment="1" applyProtection="1">
      <alignment horizontal="center"/>
      <protection locked="0"/>
    </xf>
    <xf numFmtId="0" fontId="5" fillId="4" borderId="28" xfId="20" applyFont="1" applyFill="1" applyBorder="1" applyAlignment="1" applyProtection="1">
      <alignment horizontal="center"/>
      <protection locked="0"/>
    </xf>
    <xf numFmtId="1" fontId="5" fillId="3" borderId="25" xfId="20" applyNumberFormat="1" applyFont="1" applyFill="1" applyBorder="1" applyAlignment="1" applyProtection="1">
      <alignment horizontal="center"/>
      <protection locked="0"/>
    </xf>
    <xf numFmtId="1" fontId="9" fillId="3" borderId="25" xfId="20" applyNumberFormat="1" applyFont="1" applyFill="1" applyBorder="1" applyAlignment="1" applyProtection="1">
      <alignment horizontal="center"/>
      <protection locked="0"/>
    </xf>
    <xf numFmtId="1" fontId="9" fillId="3" borderId="6" xfId="20" applyNumberFormat="1" applyFont="1" applyFill="1" applyBorder="1" applyAlignment="1" applyProtection="1">
      <alignment horizontal="center"/>
      <protection locked="0"/>
    </xf>
    <xf numFmtId="1" fontId="5" fillId="3" borderId="6" xfId="20" applyNumberFormat="1" applyFont="1" applyFill="1" applyBorder="1" applyAlignment="1" applyProtection="1">
      <alignment horizontal="center"/>
      <protection locked="0"/>
    </xf>
    <xf numFmtId="1" fontId="5" fillId="3" borderId="8" xfId="20" applyNumberFormat="1" applyFont="1" applyFill="1" applyBorder="1" applyAlignment="1" applyProtection="1">
      <alignment horizontal="center"/>
      <protection locked="0"/>
    </xf>
    <xf numFmtId="1" fontId="5" fillId="3" borderId="10" xfId="20" applyNumberFormat="1" applyFont="1" applyFill="1" applyBorder="1" applyAlignment="1" applyProtection="1">
      <alignment horizontal="center"/>
      <protection locked="0"/>
    </xf>
    <xf numFmtId="0" fontId="4" fillId="3" borderId="29" xfId="20" applyFont="1" applyFill="1" applyBorder="1" applyAlignment="1" applyProtection="1">
      <alignment horizontal="center"/>
      <protection locked="0"/>
    </xf>
    <xf numFmtId="0" fontId="4" fillId="3" borderId="30" xfId="20" applyFont="1" applyFill="1" applyBorder="1" applyAlignment="1" applyProtection="1">
      <alignment horizontal="center"/>
      <protection locked="0"/>
    </xf>
    <xf numFmtId="0" fontId="4" fillId="3" borderId="31" xfId="20" applyFont="1" applyFill="1" applyBorder="1" applyAlignment="1" applyProtection="1">
      <alignment horizontal="center"/>
      <protection locked="0"/>
    </xf>
    <xf numFmtId="0" fontId="5" fillId="3" borderId="13" xfId="20" applyFont="1" applyFill="1" applyBorder="1" applyAlignment="1" applyProtection="1">
      <alignment horizontal="center"/>
      <protection locked="0"/>
    </xf>
    <xf numFmtId="0" fontId="9" fillId="3" borderId="10" xfId="20" applyFont="1" applyFill="1" applyBorder="1" applyAlignment="1" applyProtection="1">
      <alignment horizontal="center"/>
      <protection locked="0"/>
    </xf>
    <xf numFmtId="0" fontId="9" fillId="3" borderId="8" xfId="20" applyFont="1" applyFill="1" applyBorder="1" applyAlignment="1" applyProtection="1">
      <alignment horizontal="center"/>
      <protection locked="0"/>
    </xf>
    <xf numFmtId="0" fontId="5" fillId="4" borderId="4" xfId="20" applyFont="1" applyFill="1" applyBorder="1" applyAlignment="1" applyProtection="1">
      <alignment horizontal="center"/>
      <protection locked="0"/>
    </xf>
    <xf numFmtId="0" fontId="9" fillId="3" borderId="32" xfId="20" applyFont="1" applyFill="1" applyBorder="1" applyAlignment="1" applyProtection="1">
      <alignment horizontal="center"/>
      <protection locked="0"/>
    </xf>
    <xf numFmtId="0" fontId="5" fillId="3" borderId="32" xfId="20" applyFont="1" applyFill="1" applyBorder="1" applyAlignment="1" applyProtection="1">
      <alignment horizontal="center"/>
      <protection locked="0"/>
    </xf>
    <xf numFmtId="0" fontId="5" fillId="4" borderId="33" xfId="20" applyFont="1" applyFill="1" applyBorder="1" applyAlignment="1" applyProtection="1">
      <alignment horizontal="center"/>
      <protection locked="0"/>
    </xf>
    <xf numFmtId="0" fontId="4" fillId="3" borderId="34" xfId="20" applyFont="1" applyFill="1" applyBorder="1" applyAlignment="1" applyProtection="1">
      <alignment horizontal="center"/>
      <protection locked="0"/>
    </xf>
    <xf numFmtId="0" fontId="5" fillId="3" borderId="24" xfId="20" applyFont="1" applyFill="1" applyBorder="1" applyAlignment="1" applyProtection="1">
      <alignment horizontal="center"/>
      <protection locked="0"/>
    </xf>
    <xf numFmtId="0" fontId="4" fillId="3" borderId="13" xfId="20" applyFont="1" applyFill="1" applyBorder="1" applyAlignment="1" applyProtection="1">
      <alignment horizontal="center"/>
      <protection locked="0"/>
    </xf>
    <xf numFmtId="0" fontId="7" fillId="6" borderId="35" xfId="20" applyFont="1" applyFill="1" applyBorder="1" applyAlignment="1" applyProtection="1">
      <alignment horizontal="center" vertical="center" shrinkToFit="1"/>
      <protection hidden="1"/>
    </xf>
    <xf numFmtId="0" fontId="7" fillId="6" borderId="0" xfId="20" applyFont="1" applyFill="1" applyBorder="1" applyAlignment="1" applyProtection="1">
      <alignment horizontal="center" vertical="center" shrinkToFit="1"/>
      <protection hidden="1"/>
    </xf>
    <xf numFmtId="0" fontId="9" fillId="2" borderId="36" xfId="20" applyFont="1" applyFill="1" applyBorder="1" applyAlignment="1" applyProtection="1">
      <alignment horizontal="center" vertical="center" textRotation="90" wrapText="1"/>
      <protection locked="0"/>
    </xf>
    <xf numFmtId="0" fontId="9" fillId="2" borderId="37" xfId="20" applyFont="1" applyFill="1" applyBorder="1" applyAlignment="1" applyProtection="1">
      <alignment horizontal="center" vertical="center" textRotation="90" wrapText="1"/>
      <protection locked="0"/>
    </xf>
    <xf numFmtId="0" fontId="8" fillId="6" borderId="11" xfId="20" applyNumberFormat="1" applyFont="1" applyFill="1" applyBorder="1" applyAlignment="1" applyProtection="1">
      <alignment horizontal="center" shrinkToFit="1"/>
      <protection hidden="1"/>
    </xf>
    <xf numFmtId="0" fontId="8" fillId="6" borderId="23" xfId="20" applyNumberFormat="1" applyFont="1" applyFill="1" applyBorder="1" applyAlignment="1" applyProtection="1">
      <alignment horizontal="center" shrinkToFit="1"/>
      <protection hidden="1"/>
    </xf>
    <xf numFmtId="0" fontId="9" fillId="2" borderId="38" xfId="20" applyFont="1" applyFill="1" applyBorder="1" applyAlignment="1" applyProtection="1">
      <alignment horizontal="center" vertical="center" textRotation="90" wrapText="1"/>
      <protection locked="0"/>
    </xf>
    <xf numFmtId="0" fontId="9" fillId="2" borderId="39" xfId="20" applyFont="1" applyFill="1" applyBorder="1" applyAlignment="1" applyProtection="1">
      <alignment horizontal="center" vertical="center" textRotation="90" wrapText="1"/>
      <protection locked="0"/>
    </xf>
    <xf numFmtId="0" fontId="9" fillId="5" borderId="22" xfId="20" applyFont="1" applyFill="1" applyBorder="1" applyAlignment="1" applyProtection="1">
      <alignment horizontal="center"/>
      <protection locked="0"/>
    </xf>
    <xf numFmtId="0" fontId="9" fillId="2" borderId="22" xfId="20" applyFont="1" applyFill="1" applyBorder="1" applyAlignment="1" applyProtection="1">
      <alignment horizontal="center"/>
      <protection locked="0"/>
    </xf>
    <xf numFmtId="0" fontId="9" fillId="2" borderId="23" xfId="20" applyFont="1" applyFill="1" applyBorder="1" applyAlignment="1" applyProtection="1">
      <alignment horizontal="center"/>
      <protection locked="0"/>
    </xf>
    <xf numFmtId="165" fontId="9" fillId="2" borderId="1" xfId="20" applyNumberFormat="1" applyFont="1" applyFill="1" applyBorder="1" applyAlignment="1" applyProtection="1">
      <alignment horizontal="center" vertical="center" textRotation="90" wrapText="1"/>
      <protection locked="0"/>
    </xf>
    <xf numFmtId="165" fontId="9" fillId="2" borderId="4" xfId="20" applyNumberFormat="1" applyFont="1" applyFill="1" applyBorder="1" applyAlignment="1" applyProtection="1">
      <alignment horizontal="center" vertical="center" textRotation="90" wrapText="1"/>
      <protection locked="0"/>
    </xf>
    <xf numFmtId="0" fontId="11" fillId="2" borderId="15" xfId="0" applyFont="1" applyFill="1" applyBorder="1" applyAlignment="1" applyProtection="1">
      <alignment horizontal="center" vertical="center" textRotation="90" wrapText="1"/>
      <protection locked="0"/>
    </xf>
    <xf numFmtId="0" fontId="11" fillId="2" borderId="16" xfId="0" applyFont="1" applyFill="1" applyBorder="1" applyAlignment="1" applyProtection="1">
      <alignment horizontal="center" vertical="center" textRotation="90" wrapText="1"/>
      <protection locked="0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T manager x97" xfId="20"/>
    <cellStyle name="Percent" xfId="21"/>
    <cellStyle name="Followed Hyperlink" xfId="22"/>
  </cellStyles>
  <dxfs count="2">
    <dxf>
      <font>
        <b val="0"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0"/>
  <sheetViews>
    <sheetView tabSelected="1" view="pageBreakPreview" zoomScaleSheetLayoutView="100" workbookViewId="0" topLeftCell="A1">
      <selection activeCell="A41" sqref="A41"/>
    </sheetView>
  </sheetViews>
  <sheetFormatPr defaultColWidth="9.00390625" defaultRowHeight="12.75"/>
  <cols>
    <col min="1" max="1" width="9.125" style="1" customWidth="1"/>
    <col min="2" max="2" width="11.375" style="1" hidden="1" customWidth="1"/>
    <col min="3" max="3" width="27.375" style="1" customWidth="1"/>
    <col min="4" max="10" width="6.25390625" style="1" customWidth="1"/>
    <col min="11" max="11" width="8.25390625" style="1" customWidth="1"/>
    <col min="12" max="12" width="11.375" style="1" bestFit="1" customWidth="1"/>
    <col min="13" max="13" width="9.125" style="1" customWidth="1"/>
    <col min="14" max="14" width="0" style="1" hidden="1" customWidth="1"/>
    <col min="15" max="16384" width="9.125" style="1" customWidth="1"/>
  </cols>
  <sheetData>
    <row r="1" spans="1:13" ht="12.75" customHeight="1">
      <c r="A1" s="80" t="s">
        <v>43</v>
      </c>
      <c r="B1" s="81"/>
      <c r="C1" s="81"/>
      <c r="D1" s="39"/>
      <c r="E1" s="39"/>
      <c r="F1" s="39"/>
      <c r="G1" s="39"/>
      <c r="H1" s="39"/>
      <c r="I1" s="39"/>
      <c r="J1" s="40"/>
      <c r="K1" s="84" t="s">
        <v>92</v>
      </c>
      <c r="L1" s="84"/>
      <c r="M1" s="47">
        <f>MAX(M4:M40)</f>
        <v>255</v>
      </c>
    </row>
    <row r="2" spans="1:13" ht="30" customHeight="1">
      <c r="A2" s="76" t="s">
        <v>72</v>
      </c>
      <c r="B2" s="77"/>
      <c r="C2" s="77"/>
      <c r="D2" s="9"/>
      <c r="E2" s="9"/>
      <c r="F2" s="9"/>
      <c r="G2" s="9"/>
      <c r="H2" s="2"/>
      <c r="I2" s="2"/>
      <c r="J2" s="27"/>
      <c r="K2" s="82" t="s">
        <v>1</v>
      </c>
      <c r="L2" s="78" t="s">
        <v>45</v>
      </c>
      <c r="M2" s="45"/>
    </row>
    <row r="3" spans="1:13" ht="25.5" customHeight="1">
      <c r="A3" s="3" t="s">
        <v>0</v>
      </c>
      <c r="B3" s="33" t="s">
        <v>69</v>
      </c>
      <c r="C3" s="4" t="s">
        <v>39</v>
      </c>
      <c r="D3" s="5">
        <v>1</v>
      </c>
      <c r="E3" s="6">
        <v>2</v>
      </c>
      <c r="F3" s="6">
        <v>3</v>
      </c>
      <c r="G3" s="6" t="s">
        <v>40</v>
      </c>
      <c r="H3" s="10" t="s">
        <v>41</v>
      </c>
      <c r="I3" s="10" t="s">
        <v>42</v>
      </c>
      <c r="J3" s="28" t="s">
        <v>44</v>
      </c>
      <c r="K3" s="83"/>
      <c r="L3" s="79"/>
      <c r="M3" s="46" t="s">
        <v>88</v>
      </c>
    </row>
    <row r="4" spans="1:14" ht="12.75">
      <c r="A4" s="7" t="s">
        <v>2</v>
      </c>
      <c r="B4" s="34" t="e">
        <f>LOOKUP(C4,zaciatok:koniec,od:do)</f>
        <v>#REF!</v>
      </c>
      <c r="C4" s="15" t="s">
        <v>93</v>
      </c>
      <c r="D4" s="19">
        <v>177</v>
      </c>
      <c r="E4" s="20">
        <v>225</v>
      </c>
      <c r="F4" s="20">
        <v>190</v>
      </c>
      <c r="G4" s="20">
        <v>179</v>
      </c>
      <c r="H4" s="21">
        <v>254</v>
      </c>
      <c r="I4" s="21">
        <v>236</v>
      </c>
      <c r="J4" s="25">
        <v>0</v>
      </c>
      <c r="K4" s="8">
        <f aca="true" t="shared" si="0" ref="K4:K40">SUM(D4:J4)</f>
        <v>1261</v>
      </c>
      <c r="L4" s="32">
        <f aca="true" t="shared" si="1" ref="L4:L40">AVERAGE(D4:I4)</f>
        <v>210.16666666666666</v>
      </c>
      <c r="M4" s="8">
        <f aca="true" t="shared" si="2" ref="M4:M40">MAX(D4:I4)</f>
        <v>254</v>
      </c>
      <c r="N4" s="1">
        <f aca="true" t="shared" si="3" ref="N4:N39">K4</f>
        <v>1261</v>
      </c>
    </row>
    <row r="5" spans="1:14" ht="12.75">
      <c r="A5" s="7" t="s">
        <v>3</v>
      </c>
      <c r="B5" s="34" t="e">
        <f>LOOKUP(C5,zaciatok:koniec,od:do)</f>
        <v>#REF!</v>
      </c>
      <c r="C5" s="16" t="s">
        <v>66</v>
      </c>
      <c r="D5" s="19">
        <v>185</v>
      </c>
      <c r="E5" s="20">
        <v>236</v>
      </c>
      <c r="F5" s="20">
        <v>212</v>
      </c>
      <c r="G5" s="20">
        <v>199</v>
      </c>
      <c r="H5" s="20">
        <v>227</v>
      </c>
      <c r="I5" s="20">
        <v>177</v>
      </c>
      <c r="J5" s="26">
        <v>0</v>
      </c>
      <c r="K5" s="8">
        <f t="shared" si="0"/>
        <v>1236</v>
      </c>
      <c r="L5" s="32">
        <f t="shared" si="1"/>
        <v>206</v>
      </c>
      <c r="M5" s="8">
        <f t="shared" si="2"/>
        <v>236</v>
      </c>
      <c r="N5" s="1">
        <f t="shared" si="3"/>
        <v>1236</v>
      </c>
    </row>
    <row r="6" spans="1:14" ht="12.75">
      <c r="A6" s="7" t="s">
        <v>4</v>
      </c>
      <c r="B6" s="34" t="e">
        <f>LOOKUP(C6,zaciatok:koniec,od:do)</f>
        <v>#REF!</v>
      </c>
      <c r="C6" s="16" t="s">
        <v>53</v>
      </c>
      <c r="D6" s="19">
        <v>182</v>
      </c>
      <c r="E6" s="20">
        <v>209</v>
      </c>
      <c r="F6" s="20">
        <v>167</v>
      </c>
      <c r="G6" s="20">
        <v>242</v>
      </c>
      <c r="H6" s="20">
        <v>178</v>
      </c>
      <c r="I6" s="20">
        <v>246</v>
      </c>
      <c r="J6" s="26">
        <v>0</v>
      </c>
      <c r="K6" s="8">
        <f t="shared" si="0"/>
        <v>1224</v>
      </c>
      <c r="L6" s="32">
        <f t="shared" si="1"/>
        <v>204</v>
      </c>
      <c r="M6" s="8">
        <f t="shared" si="2"/>
        <v>246</v>
      </c>
      <c r="N6" s="1">
        <f t="shared" si="3"/>
        <v>1224</v>
      </c>
    </row>
    <row r="7" spans="1:14" ht="12.75">
      <c r="A7" s="7" t="s">
        <v>5</v>
      </c>
      <c r="B7" s="34"/>
      <c r="C7" s="16" t="s">
        <v>62</v>
      </c>
      <c r="D7" s="19">
        <v>235</v>
      </c>
      <c r="E7" s="20">
        <v>179</v>
      </c>
      <c r="F7" s="20">
        <v>187</v>
      </c>
      <c r="G7" s="20">
        <v>171</v>
      </c>
      <c r="H7" s="20">
        <v>211</v>
      </c>
      <c r="I7" s="20">
        <v>197</v>
      </c>
      <c r="J7" s="26">
        <v>0</v>
      </c>
      <c r="K7" s="8">
        <f t="shared" si="0"/>
        <v>1180</v>
      </c>
      <c r="L7" s="32">
        <f t="shared" si="1"/>
        <v>196.66666666666666</v>
      </c>
      <c r="M7" s="8">
        <f t="shared" si="2"/>
        <v>235</v>
      </c>
      <c r="N7" s="1">
        <f t="shared" si="3"/>
        <v>1180</v>
      </c>
    </row>
    <row r="8" spans="1:14" ht="12.75">
      <c r="A8" s="7" t="s">
        <v>6</v>
      </c>
      <c r="B8" s="34" t="e">
        <f>LOOKUP(C8,zaciatok:koniec,od:do)</f>
        <v>#REF!</v>
      </c>
      <c r="C8" s="16" t="s">
        <v>85</v>
      </c>
      <c r="D8" s="19">
        <v>173</v>
      </c>
      <c r="E8" s="20">
        <v>195</v>
      </c>
      <c r="F8" s="20">
        <v>193</v>
      </c>
      <c r="G8" s="20">
        <v>203</v>
      </c>
      <c r="H8" s="24">
        <v>165</v>
      </c>
      <c r="I8" s="20">
        <v>207</v>
      </c>
      <c r="J8" s="26">
        <v>42</v>
      </c>
      <c r="K8" s="8">
        <f t="shared" si="0"/>
        <v>1178</v>
      </c>
      <c r="L8" s="32">
        <f t="shared" si="1"/>
        <v>189.33333333333334</v>
      </c>
      <c r="M8" s="8">
        <f t="shared" si="2"/>
        <v>207</v>
      </c>
      <c r="N8" s="1">
        <f t="shared" si="3"/>
        <v>1178</v>
      </c>
    </row>
    <row r="9" spans="1:14" ht="12.75">
      <c r="A9" s="7" t="s">
        <v>7</v>
      </c>
      <c r="B9" s="34" t="e">
        <f>LOOKUP(C9,zaciatok:koniec,od:do)</f>
        <v>#REF!</v>
      </c>
      <c r="C9" s="16" t="s">
        <v>48</v>
      </c>
      <c r="D9" s="19">
        <v>165</v>
      </c>
      <c r="E9" s="20">
        <v>213</v>
      </c>
      <c r="F9" s="20">
        <v>187</v>
      </c>
      <c r="G9" s="20">
        <v>194</v>
      </c>
      <c r="H9" s="24">
        <v>168</v>
      </c>
      <c r="I9" s="20">
        <v>203</v>
      </c>
      <c r="J9" s="26">
        <v>0</v>
      </c>
      <c r="K9" s="8">
        <f t="shared" si="0"/>
        <v>1130</v>
      </c>
      <c r="L9" s="32">
        <f t="shared" si="1"/>
        <v>188.33333333333334</v>
      </c>
      <c r="M9" s="8">
        <f t="shared" si="2"/>
        <v>213</v>
      </c>
      <c r="N9" s="1">
        <f t="shared" si="3"/>
        <v>1130</v>
      </c>
    </row>
    <row r="10" spans="1:14" ht="12.75">
      <c r="A10" s="7" t="s">
        <v>8</v>
      </c>
      <c r="B10" s="34" t="e">
        <f>LOOKUP(C10,zaciatok:koniec,od:do)</f>
        <v>#REF!</v>
      </c>
      <c r="C10" s="16" t="s">
        <v>54</v>
      </c>
      <c r="D10" s="41">
        <v>177</v>
      </c>
      <c r="E10" s="20">
        <v>192</v>
      </c>
      <c r="F10" s="20">
        <v>174</v>
      </c>
      <c r="G10" s="24">
        <v>232</v>
      </c>
      <c r="H10" s="43">
        <v>191</v>
      </c>
      <c r="I10" s="20">
        <v>163</v>
      </c>
      <c r="J10" s="26">
        <v>0</v>
      </c>
      <c r="K10" s="8">
        <f t="shared" si="0"/>
        <v>1129</v>
      </c>
      <c r="L10" s="32">
        <f t="shared" si="1"/>
        <v>188.16666666666666</v>
      </c>
      <c r="M10" s="8">
        <f t="shared" si="2"/>
        <v>232</v>
      </c>
      <c r="N10" s="1">
        <f t="shared" si="3"/>
        <v>1129</v>
      </c>
    </row>
    <row r="11" spans="1:14" ht="12.75">
      <c r="A11" s="7" t="s">
        <v>9</v>
      </c>
      <c r="B11" s="34" t="e">
        <f>LOOKUP(C11,zaciatok:koniec,od:do)</f>
        <v>#REF!</v>
      </c>
      <c r="C11" s="16" t="s">
        <v>64</v>
      </c>
      <c r="D11" s="19">
        <v>158</v>
      </c>
      <c r="E11" s="43">
        <v>162</v>
      </c>
      <c r="F11" s="43">
        <v>195</v>
      </c>
      <c r="G11" s="43">
        <v>193</v>
      </c>
      <c r="H11" s="20">
        <v>193</v>
      </c>
      <c r="I11" s="42">
        <v>222</v>
      </c>
      <c r="J11" s="26">
        <v>0</v>
      </c>
      <c r="K11" s="8">
        <f t="shared" si="0"/>
        <v>1123</v>
      </c>
      <c r="L11" s="32">
        <f t="shared" si="1"/>
        <v>187.16666666666666</v>
      </c>
      <c r="M11" s="8">
        <f t="shared" si="2"/>
        <v>222</v>
      </c>
      <c r="N11" s="1">
        <f t="shared" si="3"/>
        <v>1123</v>
      </c>
    </row>
    <row r="12" spans="1:14" ht="12.75">
      <c r="A12" s="30" t="s">
        <v>10</v>
      </c>
      <c r="B12" s="34" t="e">
        <f>LOOKUP(C12,zaciatok:koniec,od:do)</f>
        <v>#REF!</v>
      </c>
      <c r="C12" s="16" t="s">
        <v>82</v>
      </c>
      <c r="D12" s="19">
        <v>168</v>
      </c>
      <c r="E12" s="24">
        <v>155</v>
      </c>
      <c r="F12" s="20">
        <v>214</v>
      </c>
      <c r="G12" s="20">
        <v>149</v>
      </c>
      <c r="H12" s="20">
        <v>195</v>
      </c>
      <c r="I12" s="20">
        <v>197</v>
      </c>
      <c r="J12" s="26">
        <v>42</v>
      </c>
      <c r="K12" s="8">
        <f t="shared" si="0"/>
        <v>1120</v>
      </c>
      <c r="L12" s="32">
        <f t="shared" si="1"/>
        <v>179.66666666666666</v>
      </c>
      <c r="M12" s="8">
        <f t="shared" si="2"/>
        <v>214</v>
      </c>
      <c r="N12" s="1">
        <f t="shared" si="3"/>
        <v>1120</v>
      </c>
    </row>
    <row r="13" spans="1:14" ht="12.75">
      <c r="A13" s="11" t="s">
        <v>11</v>
      </c>
      <c r="B13" s="34" t="e">
        <f>LOOKUP(C13,zaciatok:koniec,od:do)</f>
        <v>#REF!</v>
      </c>
      <c r="C13" s="17" t="s">
        <v>52</v>
      </c>
      <c r="D13" s="19">
        <v>179</v>
      </c>
      <c r="E13" s="43">
        <v>190</v>
      </c>
      <c r="F13" s="43">
        <v>125</v>
      </c>
      <c r="G13" s="42">
        <v>255</v>
      </c>
      <c r="H13" s="20">
        <v>193</v>
      </c>
      <c r="I13" s="43">
        <v>175</v>
      </c>
      <c r="J13" s="25">
        <v>0</v>
      </c>
      <c r="K13" s="12">
        <f t="shared" si="0"/>
        <v>1117</v>
      </c>
      <c r="L13" s="32">
        <f t="shared" si="1"/>
        <v>186.16666666666666</v>
      </c>
      <c r="M13" s="8">
        <f t="shared" si="2"/>
        <v>255</v>
      </c>
      <c r="N13" s="1">
        <f t="shared" si="3"/>
        <v>1117</v>
      </c>
    </row>
    <row r="14" spans="1:14" ht="12.75">
      <c r="A14" s="7" t="s">
        <v>12</v>
      </c>
      <c r="B14" s="34" t="e">
        <f>LOOKUP(C14,zaciatok:koniec,od:do)</f>
        <v>#REF!</v>
      </c>
      <c r="C14" s="16" t="s">
        <v>81</v>
      </c>
      <c r="D14" s="19">
        <v>186</v>
      </c>
      <c r="E14" s="20">
        <v>186</v>
      </c>
      <c r="F14" s="20">
        <v>169</v>
      </c>
      <c r="G14" s="20">
        <v>183</v>
      </c>
      <c r="H14" s="20">
        <v>198</v>
      </c>
      <c r="I14" s="20">
        <v>187</v>
      </c>
      <c r="J14" s="26">
        <v>0</v>
      </c>
      <c r="K14" s="12">
        <f t="shared" si="0"/>
        <v>1109</v>
      </c>
      <c r="L14" s="32">
        <f t="shared" si="1"/>
        <v>184.83333333333334</v>
      </c>
      <c r="M14" s="8">
        <f t="shared" si="2"/>
        <v>198</v>
      </c>
      <c r="N14" s="1">
        <f t="shared" si="3"/>
        <v>1109</v>
      </c>
    </row>
    <row r="15" spans="1:14" ht="12.75">
      <c r="A15" s="7" t="s">
        <v>13</v>
      </c>
      <c r="B15" s="34" t="e">
        <f>LOOKUP(C15,zaciatok:koniec,od:do)</f>
        <v>#REF!</v>
      </c>
      <c r="C15" s="18" t="s">
        <v>65</v>
      </c>
      <c r="D15" s="48">
        <v>169</v>
      </c>
      <c r="E15" s="23">
        <v>179</v>
      </c>
      <c r="F15" s="67">
        <v>204</v>
      </c>
      <c r="G15" s="23">
        <v>174</v>
      </c>
      <c r="H15" s="23">
        <v>177</v>
      </c>
      <c r="I15" s="23">
        <v>199</v>
      </c>
      <c r="J15" s="29">
        <v>0</v>
      </c>
      <c r="K15" s="12">
        <f t="shared" si="0"/>
        <v>1102</v>
      </c>
      <c r="L15" s="32">
        <f t="shared" si="1"/>
        <v>183.66666666666666</v>
      </c>
      <c r="M15" s="8">
        <f t="shared" si="2"/>
        <v>204</v>
      </c>
      <c r="N15" s="1">
        <f t="shared" si="3"/>
        <v>1102</v>
      </c>
    </row>
    <row r="16" spans="1:14" ht="12.75">
      <c r="A16" s="7" t="s">
        <v>14</v>
      </c>
      <c r="B16" s="34" t="e">
        <f>LOOKUP(C16,zaciatok:koniec,od:do)</f>
        <v>#REF!</v>
      </c>
      <c r="C16" s="17" t="s">
        <v>55</v>
      </c>
      <c r="D16" s="22">
        <v>166</v>
      </c>
      <c r="E16" s="21">
        <v>181</v>
      </c>
      <c r="F16" s="21">
        <v>203</v>
      </c>
      <c r="G16" s="21">
        <v>214</v>
      </c>
      <c r="H16" s="21">
        <v>176</v>
      </c>
      <c r="I16" s="21">
        <v>156</v>
      </c>
      <c r="J16" s="25">
        <v>0</v>
      </c>
      <c r="K16" s="12">
        <f t="shared" si="0"/>
        <v>1096</v>
      </c>
      <c r="L16" s="32">
        <f t="shared" si="1"/>
        <v>182.66666666666666</v>
      </c>
      <c r="M16" s="8">
        <f t="shared" si="2"/>
        <v>214</v>
      </c>
      <c r="N16" s="1">
        <f t="shared" si="3"/>
        <v>1096</v>
      </c>
    </row>
    <row r="17" spans="1:14" ht="12.75">
      <c r="A17" s="7" t="s">
        <v>15</v>
      </c>
      <c r="B17" s="34" t="e">
        <f>LOOKUP(C17,zaciatok:koniec,od:do)</f>
        <v>#REF!</v>
      </c>
      <c r="C17" s="16" t="s">
        <v>78</v>
      </c>
      <c r="D17" s="19">
        <v>221</v>
      </c>
      <c r="E17" s="20">
        <v>172</v>
      </c>
      <c r="F17" s="20">
        <v>153</v>
      </c>
      <c r="G17" s="20">
        <v>163</v>
      </c>
      <c r="H17" s="20">
        <v>172</v>
      </c>
      <c r="I17" s="20">
        <v>195</v>
      </c>
      <c r="J17" s="26">
        <v>0</v>
      </c>
      <c r="K17" s="8">
        <f t="shared" si="0"/>
        <v>1076</v>
      </c>
      <c r="L17" s="32">
        <f t="shared" si="1"/>
        <v>179.33333333333334</v>
      </c>
      <c r="M17" s="8">
        <f t="shared" si="2"/>
        <v>221</v>
      </c>
      <c r="N17" s="1">
        <f t="shared" si="3"/>
        <v>1076</v>
      </c>
    </row>
    <row r="18" spans="1:14" ht="12.75">
      <c r="A18" s="7">
        <v>15</v>
      </c>
      <c r="B18" s="34" t="e">
        <f>LOOKUP(C18,zaciatok:koniec,od:do)</f>
        <v>#REF!</v>
      </c>
      <c r="C18" s="16" t="s">
        <v>57</v>
      </c>
      <c r="D18" s="41">
        <v>190</v>
      </c>
      <c r="E18" s="24">
        <v>215</v>
      </c>
      <c r="F18" s="43">
        <v>178</v>
      </c>
      <c r="G18" s="20">
        <v>146</v>
      </c>
      <c r="H18" s="20">
        <v>194</v>
      </c>
      <c r="I18" s="20">
        <v>153</v>
      </c>
      <c r="J18" s="26">
        <v>0</v>
      </c>
      <c r="K18" s="8">
        <f t="shared" si="0"/>
        <v>1076</v>
      </c>
      <c r="L18" s="32">
        <f t="shared" si="1"/>
        <v>179.33333333333334</v>
      </c>
      <c r="M18" s="8">
        <f t="shared" si="2"/>
        <v>215</v>
      </c>
      <c r="N18" s="1">
        <f t="shared" si="3"/>
        <v>1076</v>
      </c>
    </row>
    <row r="19" spans="1:14" ht="12.75">
      <c r="A19" s="7" t="s">
        <v>17</v>
      </c>
      <c r="B19" s="34" t="e">
        <f>LOOKUP(C19,zaciatok:koniec,od:do)</f>
        <v>#REF!</v>
      </c>
      <c r="C19" s="16" t="s">
        <v>56</v>
      </c>
      <c r="D19" s="19">
        <v>164</v>
      </c>
      <c r="E19" s="20">
        <v>204</v>
      </c>
      <c r="F19" s="24">
        <v>210</v>
      </c>
      <c r="G19" s="20">
        <v>170</v>
      </c>
      <c r="H19" s="20">
        <v>155</v>
      </c>
      <c r="I19" s="20">
        <v>158</v>
      </c>
      <c r="J19" s="26">
        <v>0</v>
      </c>
      <c r="K19" s="8">
        <f t="shared" si="0"/>
        <v>1061</v>
      </c>
      <c r="L19" s="32">
        <f t="shared" si="1"/>
        <v>176.83333333333334</v>
      </c>
      <c r="M19" s="8">
        <f t="shared" si="2"/>
        <v>210</v>
      </c>
      <c r="N19" s="1">
        <f t="shared" si="3"/>
        <v>1061</v>
      </c>
    </row>
    <row r="20" spans="1:14" ht="12.75">
      <c r="A20" s="7" t="s">
        <v>18</v>
      </c>
      <c r="B20" s="34" t="e">
        <f>LOOKUP(C20,zaciatok:koniec,od:do)</f>
        <v>#REF!</v>
      </c>
      <c r="C20" s="16" t="s">
        <v>67</v>
      </c>
      <c r="D20" s="19">
        <v>163</v>
      </c>
      <c r="E20" s="20">
        <v>152</v>
      </c>
      <c r="F20" s="20">
        <v>161</v>
      </c>
      <c r="G20" s="20">
        <v>177</v>
      </c>
      <c r="H20" s="20">
        <v>181</v>
      </c>
      <c r="I20" s="20">
        <v>184</v>
      </c>
      <c r="J20" s="26">
        <v>42</v>
      </c>
      <c r="K20" s="8">
        <f t="shared" si="0"/>
        <v>1060</v>
      </c>
      <c r="L20" s="32">
        <f t="shared" si="1"/>
        <v>169.66666666666666</v>
      </c>
      <c r="M20" s="8">
        <f t="shared" si="2"/>
        <v>184</v>
      </c>
      <c r="N20" s="1">
        <f t="shared" si="3"/>
        <v>1060</v>
      </c>
    </row>
    <row r="21" spans="1:14" ht="12.75">
      <c r="A21" s="7" t="s">
        <v>19</v>
      </c>
      <c r="B21" s="34" t="e">
        <f>LOOKUP(C21,zaciatok:koniec,od:do)</f>
        <v>#REF!</v>
      </c>
      <c r="C21" s="16" t="s">
        <v>84</v>
      </c>
      <c r="D21" s="19">
        <v>181</v>
      </c>
      <c r="E21" s="20">
        <v>168</v>
      </c>
      <c r="F21" s="20">
        <v>133</v>
      </c>
      <c r="G21" s="20">
        <v>189</v>
      </c>
      <c r="H21" s="20">
        <v>183</v>
      </c>
      <c r="I21" s="20">
        <v>162</v>
      </c>
      <c r="J21" s="26">
        <v>42</v>
      </c>
      <c r="K21" s="12">
        <f t="shared" si="0"/>
        <v>1058</v>
      </c>
      <c r="L21" s="32">
        <f t="shared" si="1"/>
        <v>169.33333333333334</v>
      </c>
      <c r="M21" s="8">
        <f t="shared" si="2"/>
        <v>189</v>
      </c>
      <c r="N21" s="1">
        <f t="shared" si="3"/>
        <v>1058</v>
      </c>
    </row>
    <row r="22" spans="1:14" ht="12.75">
      <c r="A22" s="7" t="s">
        <v>20</v>
      </c>
      <c r="B22" s="34"/>
      <c r="C22" s="16" t="s">
        <v>86</v>
      </c>
      <c r="D22" s="19">
        <v>158</v>
      </c>
      <c r="E22" s="20">
        <v>202</v>
      </c>
      <c r="F22" s="20">
        <v>166</v>
      </c>
      <c r="G22" s="20">
        <v>196</v>
      </c>
      <c r="H22" s="20">
        <v>174</v>
      </c>
      <c r="I22" s="20">
        <v>158</v>
      </c>
      <c r="J22" s="26">
        <v>0</v>
      </c>
      <c r="K22" s="8">
        <f t="shared" si="0"/>
        <v>1054</v>
      </c>
      <c r="L22" s="32">
        <f t="shared" si="1"/>
        <v>175.66666666666666</v>
      </c>
      <c r="M22" s="8">
        <f t="shared" si="2"/>
        <v>202</v>
      </c>
      <c r="N22" s="1">
        <f t="shared" si="3"/>
        <v>1054</v>
      </c>
    </row>
    <row r="23" spans="1:14" ht="12.75">
      <c r="A23" s="7" t="s">
        <v>21</v>
      </c>
      <c r="B23" s="34" t="e">
        <f>LOOKUP(C23,zaciatok:koniec,od:do)</f>
        <v>#REF!</v>
      </c>
      <c r="C23" s="16" t="s">
        <v>68</v>
      </c>
      <c r="D23" s="19">
        <v>164</v>
      </c>
      <c r="E23" s="20">
        <v>155</v>
      </c>
      <c r="F23" s="20">
        <v>191</v>
      </c>
      <c r="G23" s="20">
        <v>142</v>
      </c>
      <c r="H23" s="20">
        <v>180</v>
      </c>
      <c r="I23" s="20">
        <v>176</v>
      </c>
      <c r="J23" s="26">
        <v>42</v>
      </c>
      <c r="K23" s="8">
        <f t="shared" si="0"/>
        <v>1050</v>
      </c>
      <c r="L23" s="32">
        <f t="shared" si="1"/>
        <v>168</v>
      </c>
      <c r="M23" s="8">
        <f t="shared" si="2"/>
        <v>191</v>
      </c>
      <c r="N23" s="1">
        <f t="shared" si="3"/>
        <v>1050</v>
      </c>
    </row>
    <row r="24" spans="1:14" ht="12.75">
      <c r="A24" s="7" t="s">
        <v>22</v>
      </c>
      <c r="B24" s="34" t="e">
        <f>LOOKUP(C24,zaciatok:koniec,od:do)</f>
        <v>#REF!</v>
      </c>
      <c r="C24" s="16" t="s">
        <v>90</v>
      </c>
      <c r="D24" s="19">
        <v>163</v>
      </c>
      <c r="E24" s="24">
        <v>177</v>
      </c>
      <c r="F24" s="20">
        <v>198</v>
      </c>
      <c r="G24" s="20">
        <v>209</v>
      </c>
      <c r="H24" s="20">
        <v>154</v>
      </c>
      <c r="I24" s="20">
        <v>145</v>
      </c>
      <c r="J24" s="26">
        <v>0</v>
      </c>
      <c r="K24" s="8">
        <f t="shared" si="0"/>
        <v>1046</v>
      </c>
      <c r="L24" s="32">
        <f t="shared" si="1"/>
        <v>174.33333333333334</v>
      </c>
      <c r="M24" s="8">
        <f t="shared" si="2"/>
        <v>209</v>
      </c>
      <c r="N24" s="1">
        <f t="shared" si="3"/>
        <v>1046</v>
      </c>
    </row>
    <row r="25" spans="1:14" ht="12.75">
      <c r="A25" s="36" t="s">
        <v>23</v>
      </c>
      <c r="B25" s="34" t="e">
        <f>LOOKUP(C25,zaciatok:koniec,od:do)</f>
        <v>#REF!</v>
      </c>
      <c r="C25" s="16" t="s">
        <v>91</v>
      </c>
      <c r="D25" s="19">
        <v>137</v>
      </c>
      <c r="E25" s="20">
        <v>171</v>
      </c>
      <c r="F25" s="20">
        <v>161</v>
      </c>
      <c r="G25" s="20">
        <v>204</v>
      </c>
      <c r="H25" s="20">
        <v>181</v>
      </c>
      <c r="I25" s="20">
        <v>192</v>
      </c>
      <c r="J25" s="26">
        <v>0</v>
      </c>
      <c r="K25" s="8">
        <f t="shared" si="0"/>
        <v>1046</v>
      </c>
      <c r="L25" s="32">
        <f t="shared" si="1"/>
        <v>174.33333333333334</v>
      </c>
      <c r="M25" s="8">
        <f t="shared" si="2"/>
        <v>204</v>
      </c>
      <c r="N25" s="1">
        <f t="shared" si="3"/>
        <v>1046</v>
      </c>
    </row>
    <row r="26" spans="1:14" ht="12.75">
      <c r="A26" s="11" t="s">
        <v>24</v>
      </c>
      <c r="B26" s="37" t="e">
        <f>LOOKUP(C26,zaciatok:koniec,od:do)</f>
        <v>#REF!</v>
      </c>
      <c r="C26" s="17" t="s">
        <v>58</v>
      </c>
      <c r="D26" s="19">
        <v>193</v>
      </c>
      <c r="E26" s="20">
        <v>147</v>
      </c>
      <c r="F26" s="20">
        <v>204</v>
      </c>
      <c r="G26" s="24">
        <v>176</v>
      </c>
      <c r="H26" s="20">
        <v>160</v>
      </c>
      <c r="I26" s="20">
        <v>160</v>
      </c>
      <c r="J26" s="26">
        <v>0</v>
      </c>
      <c r="K26" s="12">
        <f t="shared" si="0"/>
        <v>1040</v>
      </c>
      <c r="L26" s="32">
        <f t="shared" si="1"/>
        <v>173.33333333333334</v>
      </c>
      <c r="M26" s="8">
        <f t="shared" si="2"/>
        <v>204</v>
      </c>
      <c r="N26" s="1">
        <f t="shared" si="3"/>
        <v>1040</v>
      </c>
    </row>
    <row r="27" spans="1:14" ht="12.75">
      <c r="A27" s="7" t="s">
        <v>25</v>
      </c>
      <c r="B27" s="34" t="e">
        <f>LOOKUP(C27,zaciatok:koniec,od:do)</f>
        <v>#REF!</v>
      </c>
      <c r="C27" s="16" t="s">
        <v>83</v>
      </c>
      <c r="D27" s="19">
        <v>170</v>
      </c>
      <c r="E27" s="20">
        <v>198</v>
      </c>
      <c r="F27" s="20">
        <v>155</v>
      </c>
      <c r="G27" s="20">
        <v>147</v>
      </c>
      <c r="H27" s="20">
        <v>191</v>
      </c>
      <c r="I27" s="20">
        <v>171</v>
      </c>
      <c r="J27" s="26">
        <v>0</v>
      </c>
      <c r="K27" s="8">
        <f t="shared" si="0"/>
        <v>1032</v>
      </c>
      <c r="L27" s="32">
        <f t="shared" si="1"/>
        <v>172</v>
      </c>
      <c r="M27" s="8">
        <f t="shared" si="2"/>
        <v>198</v>
      </c>
      <c r="N27" s="1">
        <f t="shared" si="3"/>
        <v>1032</v>
      </c>
    </row>
    <row r="28" spans="1:14" ht="12.75">
      <c r="A28" s="7" t="s">
        <v>26</v>
      </c>
      <c r="B28" s="34" t="e">
        <f>LOOKUP(C28,zaciatok:koniec,od:do)</f>
        <v>#REF!</v>
      </c>
      <c r="C28" s="17" t="s">
        <v>60</v>
      </c>
      <c r="D28" s="66">
        <v>116</v>
      </c>
      <c r="E28" s="21">
        <v>181</v>
      </c>
      <c r="F28" s="21">
        <v>172</v>
      </c>
      <c r="G28" s="21">
        <v>194</v>
      </c>
      <c r="H28" s="21">
        <v>163</v>
      </c>
      <c r="I28" s="68">
        <v>203</v>
      </c>
      <c r="J28" s="25">
        <v>0</v>
      </c>
      <c r="K28" s="12">
        <f t="shared" si="0"/>
        <v>1029</v>
      </c>
      <c r="L28" s="32">
        <f t="shared" si="1"/>
        <v>171.5</v>
      </c>
      <c r="M28" s="8">
        <f t="shared" si="2"/>
        <v>203</v>
      </c>
      <c r="N28" s="1">
        <f t="shared" si="3"/>
        <v>1029</v>
      </c>
    </row>
    <row r="29" spans="1:14" ht="12.75">
      <c r="A29" s="7" t="s">
        <v>27</v>
      </c>
      <c r="B29" s="34" t="e">
        <f>LOOKUP(C29,zaciatok:koniec,od:do)</f>
        <v>#REF!</v>
      </c>
      <c r="C29" s="16" t="s">
        <v>51</v>
      </c>
      <c r="D29" s="19">
        <v>157</v>
      </c>
      <c r="E29" s="20">
        <v>214</v>
      </c>
      <c r="F29" s="20">
        <v>125</v>
      </c>
      <c r="G29" s="20">
        <v>203</v>
      </c>
      <c r="H29" s="20">
        <v>162</v>
      </c>
      <c r="I29" s="20">
        <v>165</v>
      </c>
      <c r="J29" s="26">
        <v>0</v>
      </c>
      <c r="K29" s="8">
        <f t="shared" si="0"/>
        <v>1026</v>
      </c>
      <c r="L29" s="32">
        <f t="shared" si="1"/>
        <v>171</v>
      </c>
      <c r="M29" s="8">
        <f t="shared" si="2"/>
        <v>214</v>
      </c>
      <c r="N29" s="1">
        <f t="shared" si="3"/>
        <v>1026</v>
      </c>
    </row>
    <row r="30" spans="1:14" ht="12.75">
      <c r="A30" s="7" t="s">
        <v>28</v>
      </c>
      <c r="B30" s="34" t="e">
        <f>LOOKUP(C30,zaciatok:koniec,od:do)</f>
        <v>#REF!</v>
      </c>
      <c r="C30" s="16" t="s">
        <v>63</v>
      </c>
      <c r="D30" s="19">
        <v>173</v>
      </c>
      <c r="E30" s="20">
        <v>111</v>
      </c>
      <c r="F30" s="20">
        <v>168</v>
      </c>
      <c r="G30" s="20">
        <v>219</v>
      </c>
      <c r="H30" s="20">
        <v>164</v>
      </c>
      <c r="I30" s="24">
        <v>167</v>
      </c>
      <c r="J30" s="26">
        <v>0</v>
      </c>
      <c r="K30" s="8">
        <f t="shared" si="0"/>
        <v>1002</v>
      </c>
      <c r="L30" s="32">
        <f t="shared" si="1"/>
        <v>167</v>
      </c>
      <c r="M30" s="8">
        <f t="shared" si="2"/>
        <v>219</v>
      </c>
      <c r="N30" s="1">
        <f t="shared" si="3"/>
        <v>1002</v>
      </c>
    </row>
    <row r="31" spans="1:14" ht="12.75">
      <c r="A31" s="7" t="s">
        <v>29</v>
      </c>
      <c r="B31" s="34" t="e">
        <f>LOOKUP(C31,zaciatok:koniec,od:do)</f>
        <v>#REF!</v>
      </c>
      <c r="C31" s="16" t="s">
        <v>49</v>
      </c>
      <c r="D31" s="19">
        <v>176</v>
      </c>
      <c r="E31" s="20">
        <v>159</v>
      </c>
      <c r="F31" s="20">
        <v>143</v>
      </c>
      <c r="G31" s="20">
        <v>168</v>
      </c>
      <c r="H31" s="20">
        <v>164</v>
      </c>
      <c r="I31" s="20">
        <v>181</v>
      </c>
      <c r="J31" s="26">
        <v>0</v>
      </c>
      <c r="K31" s="8">
        <f t="shared" si="0"/>
        <v>991</v>
      </c>
      <c r="L31" s="32">
        <f t="shared" si="1"/>
        <v>165.16666666666666</v>
      </c>
      <c r="M31" s="8">
        <f t="shared" si="2"/>
        <v>181</v>
      </c>
      <c r="N31" s="1">
        <f t="shared" si="3"/>
        <v>991</v>
      </c>
    </row>
    <row r="32" spans="1:14" ht="12.75">
      <c r="A32" s="7" t="s">
        <v>30</v>
      </c>
      <c r="B32" s="34" t="e">
        <f>LOOKUP(C32,zaciatok:koniec,od:do)</f>
        <v>#REF!</v>
      </c>
      <c r="C32" s="16" t="s">
        <v>80</v>
      </c>
      <c r="D32" s="19">
        <v>165</v>
      </c>
      <c r="E32" s="20">
        <v>153</v>
      </c>
      <c r="F32" s="20">
        <v>167</v>
      </c>
      <c r="G32" s="20">
        <v>163</v>
      </c>
      <c r="H32" s="20">
        <v>164</v>
      </c>
      <c r="I32" s="20">
        <v>163</v>
      </c>
      <c r="J32" s="26">
        <v>0</v>
      </c>
      <c r="K32" s="8">
        <f t="shared" si="0"/>
        <v>975</v>
      </c>
      <c r="L32" s="32">
        <f t="shared" si="1"/>
        <v>162.5</v>
      </c>
      <c r="M32" s="8">
        <f t="shared" si="2"/>
        <v>167</v>
      </c>
      <c r="N32" s="1">
        <f t="shared" si="3"/>
        <v>975</v>
      </c>
    </row>
    <row r="33" spans="1:14" ht="12.75">
      <c r="A33" s="7" t="s">
        <v>31</v>
      </c>
      <c r="B33" s="34" t="e">
        <f>LOOKUP(C33,zaciatok:koniec,od:do)</f>
        <v>#REF!</v>
      </c>
      <c r="C33" s="16" t="s">
        <v>50</v>
      </c>
      <c r="D33" s="19">
        <v>144</v>
      </c>
      <c r="E33" s="20">
        <v>139</v>
      </c>
      <c r="F33" s="20">
        <v>176</v>
      </c>
      <c r="G33" s="20">
        <v>182</v>
      </c>
      <c r="H33" s="20">
        <v>157</v>
      </c>
      <c r="I33" s="20">
        <v>160</v>
      </c>
      <c r="J33" s="26">
        <v>0</v>
      </c>
      <c r="K33" s="8">
        <f t="shared" si="0"/>
        <v>958</v>
      </c>
      <c r="L33" s="32">
        <f t="shared" si="1"/>
        <v>159.66666666666666</v>
      </c>
      <c r="M33" s="8">
        <f t="shared" si="2"/>
        <v>182</v>
      </c>
      <c r="N33" s="1">
        <f t="shared" si="3"/>
        <v>958</v>
      </c>
    </row>
    <row r="34" spans="1:14" ht="12.75">
      <c r="A34" s="7" t="s">
        <v>32</v>
      </c>
      <c r="B34" s="34" t="e">
        <f>LOOKUP(C34,zaciatok:koniec,od:do)</f>
        <v>#REF!</v>
      </c>
      <c r="C34" s="16" t="s">
        <v>87</v>
      </c>
      <c r="D34" s="19">
        <v>150</v>
      </c>
      <c r="E34" s="20">
        <v>135</v>
      </c>
      <c r="F34" s="20">
        <v>157</v>
      </c>
      <c r="G34" s="20">
        <v>151</v>
      </c>
      <c r="H34" s="20">
        <v>165</v>
      </c>
      <c r="I34" s="43">
        <v>140</v>
      </c>
      <c r="J34" s="26">
        <v>42</v>
      </c>
      <c r="K34" s="8">
        <f t="shared" si="0"/>
        <v>940</v>
      </c>
      <c r="L34" s="32">
        <f t="shared" si="1"/>
        <v>149.66666666666666</v>
      </c>
      <c r="M34" s="8">
        <f t="shared" si="2"/>
        <v>165</v>
      </c>
      <c r="N34" s="1">
        <f t="shared" si="3"/>
        <v>940</v>
      </c>
    </row>
    <row r="35" spans="1:14" ht="12.75">
      <c r="A35" s="7" t="s">
        <v>33</v>
      </c>
      <c r="B35" s="34"/>
      <c r="C35" s="16" t="s">
        <v>89</v>
      </c>
      <c r="D35" s="19">
        <v>155</v>
      </c>
      <c r="E35" s="20">
        <v>157</v>
      </c>
      <c r="F35" s="20">
        <v>169</v>
      </c>
      <c r="G35" s="20">
        <v>176</v>
      </c>
      <c r="H35" s="20">
        <v>152</v>
      </c>
      <c r="I35" s="20">
        <v>113</v>
      </c>
      <c r="J35" s="26">
        <v>0</v>
      </c>
      <c r="K35" s="8">
        <f t="shared" si="0"/>
        <v>922</v>
      </c>
      <c r="L35" s="32">
        <f t="shared" si="1"/>
        <v>153.66666666666666</v>
      </c>
      <c r="M35" s="8">
        <f t="shared" si="2"/>
        <v>176</v>
      </c>
      <c r="N35" s="1">
        <f t="shared" si="3"/>
        <v>922</v>
      </c>
    </row>
    <row r="36" spans="1:14" ht="12.75">
      <c r="A36" s="7" t="s">
        <v>34</v>
      </c>
      <c r="B36" s="34"/>
      <c r="C36" s="38" t="s">
        <v>61</v>
      </c>
      <c r="D36" s="44">
        <v>202</v>
      </c>
      <c r="E36" s="20">
        <v>135</v>
      </c>
      <c r="F36" s="43">
        <v>121</v>
      </c>
      <c r="G36" s="20">
        <v>144</v>
      </c>
      <c r="H36" s="20">
        <v>129</v>
      </c>
      <c r="I36" s="20">
        <v>135</v>
      </c>
      <c r="J36" s="26">
        <v>42</v>
      </c>
      <c r="K36" s="12">
        <f t="shared" si="0"/>
        <v>908</v>
      </c>
      <c r="L36" s="32">
        <f t="shared" si="1"/>
        <v>144.33333333333334</v>
      </c>
      <c r="M36" s="8">
        <f t="shared" si="2"/>
        <v>202</v>
      </c>
      <c r="N36" s="1">
        <f t="shared" si="3"/>
        <v>908</v>
      </c>
    </row>
    <row r="37" spans="1:14" ht="12.75">
      <c r="A37" s="7" t="s">
        <v>35</v>
      </c>
      <c r="B37" s="34"/>
      <c r="C37" s="31" t="s">
        <v>59</v>
      </c>
      <c r="D37" s="19">
        <v>170</v>
      </c>
      <c r="E37" s="20">
        <v>128</v>
      </c>
      <c r="F37" s="20">
        <v>168</v>
      </c>
      <c r="G37" s="20">
        <v>157</v>
      </c>
      <c r="H37" s="20">
        <v>142</v>
      </c>
      <c r="I37" s="20">
        <v>142</v>
      </c>
      <c r="J37" s="26">
        <v>0</v>
      </c>
      <c r="K37" s="8">
        <f t="shared" si="0"/>
        <v>907</v>
      </c>
      <c r="L37" s="32">
        <f t="shared" si="1"/>
        <v>151.16666666666666</v>
      </c>
      <c r="M37" s="8">
        <f t="shared" si="2"/>
        <v>170</v>
      </c>
      <c r="N37" s="1">
        <f t="shared" si="3"/>
        <v>907</v>
      </c>
    </row>
    <row r="38" spans="1:14" ht="12.75">
      <c r="A38" s="7" t="s">
        <v>36</v>
      </c>
      <c r="B38" s="34" t="e">
        <f>LOOKUP(C38,zaciatok:koniec,od:do)</f>
        <v>#REF!</v>
      </c>
      <c r="C38" s="17" t="s">
        <v>77</v>
      </c>
      <c r="D38" s="19">
        <v>150</v>
      </c>
      <c r="E38" s="20">
        <v>170</v>
      </c>
      <c r="F38" s="20">
        <v>145</v>
      </c>
      <c r="G38" s="20">
        <v>122</v>
      </c>
      <c r="H38" s="20">
        <v>168</v>
      </c>
      <c r="I38" s="20">
        <v>143</v>
      </c>
      <c r="J38" s="26">
        <v>0</v>
      </c>
      <c r="K38" s="8">
        <f t="shared" si="0"/>
        <v>898</v>
      </c>
      <c r="L38" s="32">
        <f t="shared" si="1"/>
        <v>149.66666666666666</v>
      </c>
      <c r="M38" s="8">
        <f t="shared" si="2"/>
        <v>170</v>
      </c>
      <c r="N38" s="1">
        <f t="shared" si="3"/>
        <v>898</v>
      </c>
    </row>
    <row r="39" spans="1:14" ht="12.75">
      <c r="A39" s="7" t="s">
        <v>37</v>
      </c>
      <c r="B39" s="34" t="e">
        <f>LOOKUP(C39,zaciatok:koniec,od:do)</f>
        <v>#REF!</v>
      </c>
      <c r="C39" s="17" t="s">
        <v>79</v>
      </c>
      <c r="D39" s="19">
        <v>125</v>
      </c>
      <c r="E39" s="24">
        <v>174</v>
      </c>
      <c r="F39" s="20">
        <v>148</v>
      </c>
      <c r="G39" s="20">
        <v>132</v>
      </c>
      <c r="H39" s="20">
        <v>123</v>
      </c>
      <c r="I39" s="20">
        <v>183</v>
      </c>
      <c r="J39" s="26">
        <v>0</v>
      </c>
      <c r="K39" s="8">
        <f t="shared" si="0"/>
        <v>885</v>
      </c>
      <c r="L39" s="32">
        <f t="shared" si="1"/>
        <v>147.5</v>
      </c>
      <c r="M39" s="8">
        <f t="shared" si="2"/>
        <v>183</v>
      </c>
      <c r="N39" s="1">
        <f t="shared" si="3"/>
        <v>885</v>
      </c>
    </row>
    <row r="40" spans="1:13" ht="12.75">
      <c r="A40" s="7" t="s">
        <v>38</v>
      </c>
      <c r="B40" s="34"/>
      <c r="C40" s="17" t="s">
        <v>76</v>
      </c>
      <c r="D40" s="19">
        <v>136</v>
      </c>
      <c r="E40" s="20">
        <v>120</v>
      </c>
      <c r="F40" s="43">
        <v>127</v>
      </c>
      <c r="G40" s="43">
        <v>118</v>
      </c>
      <c r="H40" s="20">
        <v>112</v>
      </c>
      <c r="I40" s="20">
        <v>142</v>
      </c>
      <c r="J40" s="26">
        <v>0</v>
      </c>
      <c r="K40" s="8">
        <f t="shared" si="0"/>
        <v>755</v>
      </c>
      <c r="L40" s="32">
        <f t="shared" si="1"/>
        <v>125.83333333333333</v>
      </c>
      <c r="M40" s="8">
        <f t="shared" si="2"/>
        <v>142</v>
      </c>
    </row>
  </sheetData>
  <mergeCells count="5">
    <mergeCell ref="A1:C1"/>
    <mergeCell ref="A2:C2"/>
    <mergeCell ref="K2:K3"/>
    <mergeCell ref="L2:L3"/>
    <mergeCell ref="K1:L1"/>
  </mergeCells>
  <conditionalFormatting sqref="D1:I65536">
    <cfRule type="cellIs" priority="1" dxfId="0" operator="lessThan" stopIfTrue="1">
      <formula>200</formula>
    </cfRule>
    <cfRule type="cellIs" priority="2" dxfId="1" operator="greaterThan" stopIfTrue="1">
      <formula>200</formula>
    </cfRule>
  </conditionalFormatting>
  <printOptions/>
  <pageMargins left="0.22" right="0.26" top="1" bottom="1" header="0.4921259845" footer="0.4921259845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F21"/>
  <sheetViews>
    <sheetView workbookViewId="0" topLeftCell="A1">
      <selection activeCell="A22" sqref="A22"/>
    </sheetView>
  </sheetViews>
  <sheetFormatPr defaultColWidth="9.00390625" defaultRowHeight="12.75"/>
  <cols>
    <col min="2" max="2" width="9.125" style="0" hidden="1" customWidth="1"/>
    <col min="3" max="3" width="23.375" style="0" customWidth="1"/>
  </cols>
  <sheetData>
    <row r="1" spans="1:6" ht="12.75">
      <c r="A1" s="80" t="s">
        <v>43</v>
      </c>
      <c r="B1" s="81"/>
      <c r="C1" s="81"/>
      <c r="D1" s="85"/>
      <c r="E1" s="86"/>
      <c r="F1" s="85"/>
    </row>
    <row r="2" spans="1:6" ht="18" customHeight="1">
      <c r="A2" s="76" t="s">
        <v>75</v>
      </c>
      <c r="B2" s="77"/>
      <c r="C2" s="77"/>
      <c r="D2" s="9"/>
      <c r="E2" s="27"/>
      <c r="F2" s="82" t="s">
        <v>1</v>
      </c>
    </row>
    <row r="3" spans="1:6" ht="28.5" customHeight="1">
      <c r="A3" s="3" t="s">
        <v>0</v>
      </c>
      <c r="B3" s="33" t="s">
        <v>70</v>
      </c>
      <c r="C3" s="4" t="s">
        <v>39</v>
      </c>
      <c r="D3" s="5">
        <v>1</v>
      </c>
      <c r="E3" s="28" t="s">
        <v>44</v>
      </c>
      <c r="F3" s="83"/>
    </row>
    <row r="4" spans="1:6" ht="12.75">
      <c r="A4" s="7" t="s">
        <v>2</v>
      </c>
      <c r="B4" s="34" t="e">
        <f>LOOKUP(C4,zaciatok:koniec,od:do)</f>
        <v>#REF!</v>
      </c>
      <c r="C4" s="17" t="s">
        <v>83</v>
      </c>
      <c r="D4" s="74">
        <v>233</v>
      </c>
      <c r="E4" s="29">
        <v>0</v>
      </c>
      <c r="F4" s="63">
        <f aca="true" t="shared" si="0" ref="F4:F21">SUM(D4:E4)</f>
        <v>233</v>
      </c>
    </row>
    <row r="5" spans="1:6" ht="12.75">
      <c r="A5" s="7" t="s">
        <v>3</v>
      </c>
      <c r="B5" s="34" t="e">
        <f>LOOKUP(C5,zaciatok:koniec,od:do)</f>
        <v>#REF!</v>
      </c>
      <c r="C5" s="16" t="s">
        <v>58</v>
      </c>
      <c r="D5" s="19">
        <v>209</v>
      </c>
      <c r="E5" s="29">
        <v>0</v>
      </c>
      <c r="F5" s="64">
        <f t="shared" si="0"/>
        <v>209</v>
      </c>
    </row>
    <row r="6" spans="1:6" ht="12.75">
      <c r="A6" s="7" t="s">
        <v>4</v>
      </c>
      <c r="B6" s="34" t="e">
        <f>LOOKUP(C6,zaciatok:koniec,od:do)</f>
        <v>#REF!</v>
      </c>
      <c r="C6" s="16" t="s">
        <v>78</v>
      </c>
      <c r="D6" s="19">
        <v>200</v>
      </c>
      <c r="E6" s="29">
        <v>0</v>
      </c>
      <c r="F6" s="64">
        <f t="shared" si="0"/>
        <v>200</v>
      </c>
    </row>
    <row r="7" spans="1:6" ht="13.5" thickBot="1">
      <c r="A7" s="7" t="s">
        <v>5</v>
      </c>
      <c r="B7" s="34" t="e">
        <f>LOOKUP(C7,zaciatok:koniec,od:do)</f>
        <v>#REF!</v>
      </c>
      <c r="C7" s="70" t="s">
        <v>68</v>
      </c>
      <c r="D7" s="71">
        <v>188</v>
      </c>
      <c r="E7" s="72">
        <v>7</v>
      </c>
      <c r="F7" s="73">
        <f t="shared" si="0"/>
        <v>195</v>
      </c>
    </row>
    <row r="8" spans="1:6" ht="12.75">
      <c r="A8" s="7" t="s">
        <v>6</v>
      </c>
      <c r="B8" s="34" t="e">
        <f>LOOKUP(C8,zaciatok:koniec,od:do)</f>
        <v>#REF!</v>
      </c>
      <c r="C8" s="17" t="s">
        <v>80</v>
      </c>
      <c r="D8" s="22">
        <v>182</v>
      </c>
      <c r="E8" s="69">
        <v>0</v>
      </c>
      <c r="F8" s="65">
        <f t="shared" si="0"/>
        <v>182</v>
      </c>
    </row>
    <row r="9" spans="1:6" ht="12.75">
      <c r="A9" s="7" t="s">
        <v>7</v>
      </c>
      <c r="B9" s="34" t="e">
        <f>LOOKUP(C9,zaciatok:koniec,od:do)</f>
        <v>#REF!</v>
      </c>
      <c r="C9" s="16" t="s">
        <v>90</v>
      </c>
      <c r="D9" s="19">
        <v>180</v>
      </c>
      <c r="E9" s="29">
        <v>0</v>
      </c>
      <c r="F9" s="64">
        <f t="shared" si="0"/>
        <v>180</v>
      </c>
    </row>
    <row r="10" spans="1:6" ht="12.75">
      <c r="A10" s="7" t="s">
        <v>8</v>
      </c>
      <c r="B10" s="34" t="e">
        <f>LOOKUP(C10,zaciatok:koniec,od:do)</f>
        <v>#REF!</v>
      </c>
      <c r="C10" s="16" t="s">
        <v>91</v>
      </c>
      <c r="D10" s="19">
        <v>179</v>
      </c>
      <c r="E10" s="29">
        <v>0</v>
      </c>
      <c r="F10" s="64">
        <f t="shared" si="0"/>
        <v>179</v>
      </c>
    </row>
    <row r="11" spans="1:6" ht="12.75">
      <c r="A11" s="7">
        <v>8</v>
      </c>
      <c r="B11" s="34" t="e">
        <f>LOOKUP(C11,zaciatok:koniec,od:do)</f>
        <v>#REF!</v>
      </c>
      <c r="C11" s="16" t="s">
        <v>50</v>
      </c>
      <c r="D11" s="19">
        <v>174</v>
      </c>
      <c r="E11" s="29">
        <v>0</v>
      </c>
      <c r="F11" s="64">
        <f t="shared" si="0"/>
        <v>174</v>
      </c>
    </row>
    <row r="12" spans="1:6" ht="12.75">
      <c r="A12" s="30" t="s">
        <v>10</v>
      </c>
      <c r="B12" s="34" t="e">
        <f>LOOKUP(C12,zaciatok:koniec,od:do)</f>
        <v>#REF!</v>
      </c>
      <c r="C12" s="16" t="s">
        <v>86</v>
      </c>
      <c r="D12" s="19">
        <v>173</v>
      </c>
      <c r="E12" s="29">
        <v>0</v>
      </c>
      <c r="F12" s="64">
        <f t="shared" si="0"/>
        <v>173</v>
      </c>
    </row>
    <row r="13" spans="1:6" ht="12.75">
      <c r="A13" s="11" t="s">
        <v>11</v>
      </c>
      <c r="B13" s="34" t="e">
        <f>LOOKUP(C13,zaciatok:koniec,od:do)</f>
        <v>#REF!</v>
      </c>
      <c r="C13" s="16" t="s">
        <v>63</v>
      </c>
      <c r="D13" s="66">
        <v>169</v>
      </c>
      <c r="E13" s="29">
        <v>0</v>
      </c>
      <c r="F13" s="65">
        <f t="shared" si="0"/>
        <v>169</v>
      </c>
    </row>
    <row r="14" spans="1:6" ht="12.75">
      <c r="A14" s="7" t="s">
        <v>12</v>
      </c>
      <c r="B14" s="34" t="e">
        <f>LOOKUP(C14,zaciatok:koniec,od:do)</f>
        <v>#REF!</v>
      </c>
      <c r="C14" s="17" t="s">
        <v>51</v>
      </c>
      <c r="D14" s="19">
        <v>167</v>
      </c>
      <c r="E14" s="29">
        <v>0</v>
      </c>
      <c r="F14" s="64">
        <f t="shared" si="0"/>
        <v>167</v>
      </c>
    </row>
    <row r="15" spans="1:6" ht="12.75">
      <c r="A15" s="7" t="s">
        <v>13</v>
      </c>
      <c r="B15" s="34" t="e">
        <f>LOOKUP(C15,zaciatok:koniec,od:do)</f>
        <v>#REF!</v>
      </c>
      <c r="C15" s="16" t="s">
        <v>57</v>
      </c>
      <c r="D15" s="16">
        <v>163</v>
      </c>
      <c r="E15" s="29">
        <v>0</v>
      </c>
      <c r="F15" s="64">
        <f t="shared" si="0"/>
        <v>163</v>
      </c>
    </row>
    <row r="16" spans="1:6" ht="12.75">
      <c r="A16" s="7" t="s">
        <v>14</v>
      </c>
      <c r="B16" s="34"/>
      <c r="C16" s="17" t="s">
        <v>55</v>
      </c>
      <c r="D16" s="41">
        <v>151</v>
      </c>
      <c r="E16" s="29">
        <v>0</v>
      </c>
      <c r="F16" s="64">
        <f t="shared" si="0"/>
        <v>151</v>
      </c>
    </row>
    <row r="17" spans="1:6" ht="12.75">
      <c r="A17" s="7" t="s">
        <v>15</v>
      </c>
      <c r="B17" s="34" t="e">
        <f>LOOKUP(C17,zaciatok:koniec,od:do)</f>
        <v>#REF!</v>
      </c>
      <c r="C17" s="16" t="s">
        <v>79</v>
      </c>
      <c r="D17" s="19">
        <v>141</v>
      </c>
      <c r="E17" s="29">
        <v>0</v>
      </c>
      <c r="F17" s="64">
        <f t="shared" si="0"/>
        <v>141</v>
      </c>
    </row>
    <row r="18" spans="1:6" ht="12.75">
      <c r="A18" s="7" t="s">
        <v>16</v>
      </c>
      <c r="B18" s="34" t="e">
        <f>LOOKUP(C18,zaciatok:koniec,od:do)</f>
        <v>#REF!</v>
      </c>
      <c r="C18" s="16" t="s">
        <v>89</v>
      </c>
      <c r="D18" s="19">
        <v>139</v>
      </c>
      <c r="E18" s="29">
        <v>0</v>
      </c>
      <c r="F18" s="64">
        <f t="shared" si="0"/>
        <v>139</v>
      </c>
    </row>
    <row r="19" spans="1:6" ht="12.75">
      <c r="A19" s="7" t="s">
        <v>17</v>
      </c>
      <c r="B19" s="34" t="e">
        <f>LOOKUP(C19,zaciatok:koniec,od:do)</f>
        <v>#REF!</v>
      </c>
      <c r="C19" s="16" t="s">
        <v>77</v>
      </c>
      <c r="D19" s="19">
        <v>137</v>
      </c>
      <c r="E19" s="29">
        <v>0</v>
      </c>
      <c r="F19" s="64">
        <f t="shared" si="0"/>
        <v>137</v>
      </c>
    </row>
    <row r="20" spans="1:6" ht="12.75">
      <c r="A20" s="7" t="s">
        <v>18</v>
      </c>
      <c r="C20" s="16" t="s">
        <v>61</v>
      </c>
      <c r="D20" s="19">
        <v>125</v>
      </c>
      <c r="E20" s="29">
        <v>7</v>
      </c>
      <c r="F20" s="64">
        <f t="shared" si="0"/>
        <v>132</v>
      </c>
    </row>
    <row r="21" spans="1:6" ht="12.75">
      <c r="A21" s="7" t="s">
        <v>19</v>
      </c>
      <c r="C21" s="16" t="s">
        <v>59</v>
      </c>
      <c r="D21" s="19">
        <v>124</v>
      </c>
      <c r="E21" s="29">
        <v>0</v>
      </c>
      <c r="F21" s="64">
        <f t="shared" si="0"/>
        <v>124</v>
      </c>
    </row>
  </sheetData>
  <mergeCells count="4">
    <mergeCell ref="A1:C1"/>
    <mergeCell ref="D1:F1"/>
    <mergeCell ref="A2:C2"/>
    <mergeCell ref="F2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A1:M19"/>
  <sheetViews>
    <sheetView view="pageBreakPreview" zoomScaleSheetLayoutView="100" workbookViewId="0" topLeftCell="A1">
      <selection activeCell="A20" sqref="A20"/>
    </sheetView>
  </sheetViews>
  <sheetFormatPr defaultColWidth="9.00390625" defaultRowHeight="12.75"/>
  <cols>
    <col min="2" max="2" width="9.125" style="0" hidden="1" customWidth="1"/>
    <col min="3" max="3" width="24.75390625" style="0" customWidth="1"/>
    <col min="4" max="4" width="18.75390625" style="0" customWidth="1"/>
    <col min="12" max="12" width="5.00390625" style="0" hidden="1" customWidth="1"/>
    <col min="13" max="13" width="2.625" style="0" hidden="1" customWidth="1"/>
  </cols>
  <sheetData>
    <row r="1" spans="1:11" ht="12.75" customHeight="1">
      <c r="A1" s="80" t="s">
        <v>43</v>
      </c>
      <c r="B1" s="81"/>
      <c r="C1" s="81"/>
      <c r="D1" s="85"/>
      <c r="E1" s="85"/>
      <c r="F1" s="85"/>
      <c r="G1" s="85"/>
      <c r="H1" s="85"/>
      <c r="I1" s="86"/>
      <c r="J1" s="85"/>
      <c r="K1" s="85"/>
    </row>
    <row r="2" spans="1:11" ht="39.75" customHeight="1">
      <c r="A2" s="76" t="s">
        <v>75</v>
      </c>
      <c r="B2" s="77"/>
      <c r="C2" s="77"/>
      <c r="D2" s="87" t="s">
        <v>73</v>
      </c>
      <c r="E2" s="9"/>
      <c r="F2" s="9"/>
      <c r="G2" s="9"/>
      <c r="H2" s="9"/>
      <c r="I2" s="89" t="s">
        <v>44</v>
      </c>
      <c r="J2" s="82" t="s">
        <v>1</v>
      </c>
      <c r="K2" s="78" t="s">
        <v>74</v>
      </c>
    </row>
    <row r="3" spans="1:11" ht="12.75">
      <c r="A3" s="3" t="s">
        <v>0</v>
      </c>
      <c r="B3" s="35" t="s">
        <v>71</v>
      </c>
      <c r="C3" s="4" t="s">
        <v>39</v>
      </c>
      <c r="D3" s="88"/>
      <c r="E3" s="49" t="s">
        <v>46</v>
      </c>
      <c r="F3" s="49" t="s">
        <v>47</v>
      </c>
      <c r="G3" s="49">
        <v>3</v>
      </c>
      <c r="H3" s="49">
        <v>4</v>
      </c>
      <c r="I3" s="90"/>
      <c r="J3" s="83"/>
      <c r="K3" s="79"/>
    </row>
    <row r="4" spans="1:13" ht="12.75">
      <c r="A4" s="7" t="s">
        <v>2</v>
      </c>
      <c r="B4" s="34" t="e">
        <f>LOOKUP(C4,zaciatok:koniec,od:do)</f>
        <v>#REF!</v>
      </c>
      <c r="C4" s="15" t="s">
        <v>66</v>
      </c>
      <c r="D4" s="50">
        <v>371</v>
      </c>
      <c r="E4" s="60">
        <v>200</v>
      </c>
      <c r="F4" s="58">
        <v>234</v>
      </c>
      <c r="G4" s="58">
        <v>257</v>
      </c>
      <c r="H4" s="57">
        <v>205</v>
      </c>
      <c r="I4" s="53">
        <v>0</v>
      </c>
      <c r="J4" s="51">
        <f aca="true" t="shared" si="0" ref="J4:J19">SUM(D4:I4)</f>
        <v>1267</v>
      </c>
      <c r="K4" s="32">
        <f aca="true" t="shared" si="1" ref="K4:K19">AVERAGE(E4:H4)</f>
        <v>224</v>
      </c>
      <c r="L4">
        <v>1261</v>
      </c>
      <c r="M4" s="19"/>
    </row>
    <row r="5" spans="1:13" ht="12.75">
      <c r="A5" s="7" t="s">
        <v>3</v>
      </c>
      <c r="B5" s="34" t="e">
        <f>LOOKUP(C5,zaciatok:koniec,od:do)</f>
        <v>#REF!</v>
      </c>
      <c r="C5" s="16" t="s">
        <v>54</v>
      </c>
      <c r="D5" s="52">
        <v>339</v>
      </c>
      <c r="E5" s="60">
        <v>236</v>
      </c>
      <c r="F5" s="60">
        <v>276</v>
      </c>
      <c r="G5" s="60">
        <v>195</v>
      </c>
      <c r="H5" s="60">
        <v>153</v>
      </c>
      <c r="I5" s="54">
        <v>0</v>
      </c>
      <c r="J5" s="8">
        <f t="shared" si="0"/>
        <v>1199</v>
      </c>
      <c r="K5" s="32">
        <f t="shared" si="1"/>
        <v>215</v>
      </c>
      <c r="L5">
        <v>1236</v>
      </c>
      <c r="M5" s="19"/>
    </row>
    <row r="6" spans="1:13" ht="13.5" customHeight="1">
      <c r="A6" s="7" t="s">
        <v>4</v>
      </c>
      <c r="B6" s="34" t="e">
        <f>LOOKUP(C6,zaciatok:koniec,od:do)</f>
        <v>#REF!</v>
      </c>
      <c r="C6" s="16" t="s">
        <v>93</v>
      </c>
      <c r="D6" s="52">
        <v>379</v>
      </c>
      <c r="E6" s="59">
        <v>178</v>
      </c>
      <c r="F6" s="60">
        <v>190</v>
      </c>
      <c r="G6" s="59">
        <v>205</v>
      </c>
      <c r="H6" s="59">
        <v>235</v>
      </c>
      <c r="I6" s="54">
        <v>0</v>
      </c>
      <c r="J6" s="8">
        <f t="shared" si="0"/>
        <v>1187</v>
      </c>
      <c r="K6" s="32">
        <f t="shared" si="1"/>
        <v>202</v>
      </c>
      <c r="L6">
        <v>1224</v>
      </c>
      <c r="M6" s="19" t="str">
        <f>HLOOKUP(C6,'Kvalifikácia '!$C$4:$U$15,9,FALSE)</f>
        <v>Pospíšilová Dáša</v>
      </c>
    </row>
    <row r="7" spans="1:13" ht="12.75" customHeight="1">
      <c r="A7" s="7" t="s">
        <v>5</v>
      </c>
      <c r="B7" s="34" t="e">
        <f>LOOKUP(C7,zaciatok:koniec,od:do)</f>
        <v>#REF!</v>
      </c>
      <c r="C7" s="16" t="s">
        <v>85</v>
      </c>
      <c r="D7" s="52">
        <v>354</v>
      </c>
      <c r="E7" s="60">
        <v>202</v>
      </c>
      <c r="F7" s="60">
        <v>198</v>
      </c>
      <c r="G7" s="60">
        <v>197</v>
      </c>
      <c r="H7" s="60">
        <v>206</v>
      </c>
      <c r="I7" s="54">
        <v>28</v>
      </c>
      <c r="J7" s="8">
        <f t="shared" si="0"/>
        <v>1185</v>
      </c>
      <c r="K7" s="32">
        <f t="shared" si="1"/>
        <v>200.75</v>
      </c>
      <c r="L7">
        <v>1180</v>
      </c>
      <c r="M7" s="19" t="e">
        <f>HLOOKUP(C7,'Kvalifikácia '!$C$4:$U$15,9,FALSE)</f>
        <v>#N/A</v>
      </c>
    </row>
    <row r="8" spans="1:13" ht="12.75">
      <c r="A8" s="7" t="s">
        <v>6</v>
      </c>
      <c r="B8" s="34" t="e">
        <f>LOOKUP(C8,zaciatok:koniec,od:do)</f>
        <v>#REF!</v>
      </c>
      <c r="C8" s="16" t="s">
        <v>78</v>
      </c>
      <c r="D8" s="19">
        <v>323</v>
      </c>
      <c r="E8" s="60">
        <v>156</v>
      </c>
      <c r="F8" s="60">
        <v>212</v>
      </c>
      <c r="G8" s="60">
        <v>247</v>
      </c>
      <c r="H8" s="60">
        <v>230</v>
      </c>
      <c r="I8" s="54">
        <v>0</v>
      </c>
      <c r="J8" s="8">
        <f t="shared" si="0"/>
        <v>1168</v>
      </c>
      <c r="K8" s="32">
        <f t="shared" si="1"/>
        <v>211.25</v>
      </c>
      <c r="L8">
        <v>1178</v>
      </c>
      <c r="M8" s="19" t="e">
        <f>HLOOKUP(C8,'Kvalifikácia '!$C$4:$U$15,9,FALSE)</f>
        <v>#N/A</v>
      </c>
    </row>
    <row r="9" spans="1:13" ht="12.75">
      <c r="A9" s="7" t="s">
        <v>7</v>
      </c>
      <c r="B9" s="34" t="e">
        <f>LOOKUP(C9,zaciatok:koniec,od:do)</f>
        <v>#REF!</v>
      </c>
      <c r="C9" s="16" t="s">
        <v>62</v>
      </c>
      <c r="D9" s="52">
        <v>354</v>
      </c>
      <c r="E9" s="60">
        <v>224</v>
      </c>
      <c r="F9" s="60">
        <v>213</v>
      </c>
      <c r="G9" s="60">
        <v>177</v>
      </c>
      <c r="H9" s="60">
        <v>198</v>
      </c>
      <c r="I9" s="54">
        <v>0</v>
      </c>
      <c r="J9" s="8">
        <f t="shared" si="0"/>
        <v>1166</v>
      </c>
      <c r="K9" s="32">
        <f t="shared" si="1"/>
        <v>203</v>
      </c>
      <c r="L9">
        <v>1130</v>
      </c>
      <c r="M9" s="19" t="e">
        <f>HLOOKUP(C9,'Kvalifikácia '!$C$4:$U$15,9,FALSE)</f>
        <v>#N/A</v>
      </c>
    </row>
    <row r="10" spans="1:13" ht="12.75">
      <c r="A10" s="7" t="s">
        <v>8</v>
      </c>
      <c r="B10" s="34" t="e">
        <f>LOOKUP(C10,zaciatok:koniec,od:do)</f>
        <v>#REF!</v>
      </c>
      <c r="C10" s="16" t="s">
        <v>83</v>
      </c>
      <c r="D10" s="19">
        <v>310</v>
      </c>
      <c r="E10" s="60">
        <v>236</v>
      </c>
      <c r="F10" s="60">
        <v>211</v>
      </c>
      <c r="G10" s="60">
        <v>191</v>
      </c>
      <c r="H10" s="60">
        <v>178</v>
      </c>
      <c r="I10" s="54">
        <v>0</v>
      </c>
      <c r="J10" s="8">
        <f t="shared" si="0"/>
        <v>1126</v>
      </c>
      <c r="K10" s="32">
        <f t="shared" si="1"/>
        <v>204</v>
      </c>
      <c r="L10">
        <v>1129</v>
      </c>
      <c r="M10" s="19" t="e">
        <f>HLOOKUP(C10,'Kvalifikácia '!$C$4:$U$15,9,FALSE)</f>
        <v>#N/A</v>
      </c>
    </row>
    <row r="11" spans="1:13" ht="12.75">
      <c r="A11" s="13" t="s">
        <v>9</v>
      </c>
      <c r="B11" s="34" t="e">
        <f>LOOKUP(C11,zaciatok:koniec,od:do)</f>
        <v>#REF!</v>
      </c>
      <c r="C11" s="16" t="s">
        <v>48</v>
      </c>
      <c r="D11" s="52">
        <v>339</v>
      </c>
      <c r="E11" s="61">
        <v>173</v>
      </c>
      <c r="F11" s="60">
        <v>193</v>
      </c>
      <c r="G11" s="60">
        <v>222</v>
      </c>
      <c r="H11" s="60">
        <v>170</v>
      </c>
      <c r="I11" s="54">
        <v>0</v>
      </c>
      <c r="J11" s="8">
        <f t="shared" si="0"/>
        <v>1097</v>
      </c>
      <c r="K11" s="32">
        <f t="shared" si="1"/>
        <v>189.5</v>
      </c>
      <c r="L11">
        <v>1123</v>
      </c>
      <c r="M11" s="19" t="e">
        <f>HLOOKUP(C11,'Kvalifikácia '!$C$4:$U$15,9,FALSE)</f>
        <v>#N/A</v>
      </c>
    </row>
    <row r="12" spans="1:13" ht="12.75">
      <c r="A12" s="11" t="s">
        <v>10</v>
      </c>
      <c r="B12" s="34" t="e">
        <f>LOOKUP(C12,zaciatok:koniec,od:do)</f>
        <v>#REF!</v>
      </c>
      <c r="C12" s="16" t="s">
        <v>58</v>
      </c>
      <c r="D12" s="19">
        <v>312</v>
      </c>
      <c r="E12" s="60">
        <v>186</v>
      </c>
      <c r="F12" s="61">
        <v>198</v>
      </c>
      <c r="G12" s="61">
        <v>202</v>
      </c>
      <c r="H12" s="61">
        <v>181</v>
      </c>
      <c r="I12" s="55">
        <v>0</v>
      </c>
      <c r="J12" s="12">
        <f t="shared" si="0"/>
        <v>1079</v>
      </c>
      <c r="K12" s="32">
        <f t="shared" si="1"/>
        <v>191.75</v>
      </c>
      <c r="L12">
        <v>1120</v>
      </c>
      <c r="M12" s="19" t="e">
        <f>HLOOKUP(C12,'Kvalifikácia '!$C$4:$U$15,9,FALSE)</f>
        <v>#N/A</v>
      </c>
    </row>
    <row r="13" spans="1:13" ht="12.75">
      <c r="A13" s="7" t="s">
        <v>11</v>
      </c>
      <c r="B13" s="34" t="e">
        <f>LOOKUP(C13,zaciatok:koniec,od:do)</f>
        <v>#REF!</v>
      </c>
      <c r="C13" s="17" t="s">
        <v>81</v>
      </c>
      <c r="D13" s="52">
        <v>333</v>
      </c>
      <c r="E13" s="60">
        <v>195</v>
      </c>
      <c r="F13" s="60">
        <v>184</v>
      </c>
      <c r="G13" s="60">
        <v>183</v>
      </c>
      <c r="H13" s="60">
        <v>172</v>
      </c>
      <c r="I13" s="54">
        <v>0</v>
      </c>
      <c r="J13" s="8">
        <f t="shared" si="0"/>
        <v>1067</v>
      </c>
      <c r="K13" s="32">
        <f t="shared" si="1"/>
        <v>183.5</v>
      </c>
      <c r="L13">
        <v>1117</v>
      </c>
      <c r="M13" s="19" t="e">
        <f>HLOOKUP(C13,'Kvalifikácia '!$C$4:$U$15,9,FALSE)</f>
        <v>#N/A</v>
      </c>
    </row>
    <row r="14" spans="1:13" ht="12.75">
      <c r="A14" s="7" t="s">
        <v>12</v>
      </c>
      <c r="B14" s="34"/>
      <c r="C14" s="16" t="s">
        <v>53</v>
      </c>
      <c r="D14" s="52">
        <v>368</v>
      </c>
      <c r="E14" s="60">
        <v>154</v>
      </c>
      <c r="F14" s="60">
        <v>154</v>
      </c>
      <c r="G14" s="59">
        <v>197</v>
      </c>
      <c r="H14" s="59">
        <v>188</v>
      </c>
      <c r="I14" s="54">
        <v>0</v>
      </c>
      <c r="J14" s="8">
        <f t="shared" si="0"/>
        <v>1061</v>
      </c>
      <c r="K14" s="32">
        <f t="shared" si="1"/>
        <v>173.25</v>
      </c>
      <c r="L14">
        <v>1109</v>
      </c>
      <c r="M14" s="19" t="e">
        <f>HLOOKUP(C14,'Kvalifikácia '!$C$4:$U$15,9,FALSE)</f>
        <v>#N/A</v>
      </c>
    </row>
    <row r="15" spans="1:13" ht="12.75">
      <c r="A15" s="7" t="s">
        <v>13</v>
      </c>
      <c r="B15" s="34" t="e">
        <f>LOOKUP(C15,zaciatok:koniec,od:do)</f>
        <v>#REF!</v>
      </c>
      <c r="C15" s="31" t="s">
        <v>82</v>
      </c>
      <c r="D15" s="52">
        <v>336</v>
      </c>
      <c r="E15" s="61">
        <v>176</v>
      </c>
      <c r="F15" s="60">
        <v>184</v>
      </c>
      <c r="G15" s="60">
        <v>189</v>
      </c>
      <c r="H15" s="60">
        <v>148</v>
      </c>
      <c r="I15" s="54">
        <v>28</v>
      </c>
      <c r="J15" s="8">
        <f t="shared" si="0"/>
        <v>1061</v>
      </c>
      <c r="K15" s="32">
        <f t="shared" si="1"/>
        <v>174.25</v>
      </c>
      <c r="L15">
        <v>1102</v>
      </c>
      <c r="M15" s="19" t="e">
        <f>HLOOKUP(C15,'Kvalifikácia '!$C$4:$U$15,9,FALSE)</f>
        <v>#N/A</v>
      </c>
    </row>
    <row r="16" spans="1:13" ht="12.75">
      <c r="A16" s="11" t="s">
        <v>14</v>
      </c>
      <c r="B16" s="34" t="e">
        <f>LOOKUP(C16,zaciatok:koniec,od:do)</f>
        <v>#REF!</v>
      </c>
      <c r="C16" s="17" t="s">
        <v>65</v>
      </c>
      <c r="D16" s="75">
        <v>331</v>
      </c>
      <c r="E16" s="60">
        <v>179</v>
      </c>
      <c r="F16" s="61">
        <v>152</v>
      </c>
      <c r="G16" s="61">
        <v>195</v>
      </c>
      <c r="H16" s="61">
        <v>171</v>
      </c>
      <c r="I16" s="55">
        <v>0</v>
      </c>
      <c r="J16" s="12">
        <f t="shared" si="0"/>
        <v>1028</v>
      </c>
      <c r="K16" s="32">
        <f t="shared" si="1"/>
        <v>174.25</v>
      </c>
      <c r="M16" s="19" t="e">
        <f>HLOOKUP(C16,'Kvalifikácia '!$C$4:$U$15,9,FALSE)</f>
        <v>#N/A</v>
      </c>
    </row>
    <row r="17" spans="1:13" ht="12.75">
      <c r="A17" s="7" t="s">
        <v>15</v>
      </c>
      <c r="B17" s="34" t="e">
        <f>LOOKUP(C17,zaciatok:koniec,od:do)</f>
        <v>#REF!</v>
      </c>
      <c r="C17" s="31" t="s">
        <v>52</v>
      </c>
      <c r="D17" s="52">
        <v>336</v>
      </c>
      <c r="E17" s="60">
        <v>189</v>
      </c>
      <c r="F17" s="60">
        <v>202</v>
      </c>
      <c r="G17" s="60">
        <v>160</v>
      </c>
      <c r="H17" s="60">
        <v>139</v>
      </c>
      <c r="I17" s="54">
        <v>0</v>
      </c>
      <c r="J17" s="8">
        <f t="shared" si="0"/>
        <v>1026</v>
      </c>
      <c r="K17" s="32">
        <f t="shared" si="1"/>
        <v>172.5</v>
      </c>
      <c r="M17" s="19" t="e">
        <f>HLOOKUP(C17,'Kvalifikácia '!$C$4:$U$15,9,FALSE)</f>
        <v>#N/A</v>
      </c>
    </row>
    <row r="18" spans="1:13" ht="12.75">
      <c r="A18" s="7" t="s">
        <v>16</v>
      </c>
      <c r="B18" s="34" t="e">
        <f>LOOKUP(C18,zaciatok:koniec,od:do)</f>
        <v>#REF!</v>
      </c>
      <c r="C18" s="31" t="s">
        <v>64</v>
      </c>
      <c r="D18" s="52">
        <v>337</v>
      </c>
      <c r="E18" s="60">
        <v>178</v>
      </c>
      <c r="F18" s="60">
        <v>150</v>
      </c>
      <c r="G18" s="60">
        <v>173</v>
      </c>
      <c r="H18" s="60">
        <v>122</v>
      </c>
      <c r="I18" s="54">
        <v>0</v>
      </c>
      <c r="J18" s="8">
        <f t="shared" si="0"/>
        <v>960</v>
      </c>
      <c r="K18" s="32">
        <f t="shared" si="1"/>
        <v>155.75</v>
      </c>
      <c r="M18" s="19" t="e">
        <f>HLOOKUP(C18,'Kvalifikácia '!$C$4:$U$15,9,FALSE)</f>
        <v>#N/A</v>
      </c>
    </row>
    <row r="19" spans="1:13" ht="12.75">
      <c r="A19" s="7" t="s">
        <v>17</v>
      </c>
      <c r="B19" s="34" t="e">
        <f>LOOKUP(C19,zaciatok:koniec,od:do)</f>
        <v>#REF!</v>
      </c>
      <c r="C19" s="16" t="s">
        <v>68</v>
      </c>
      <c r="D19" s="48">
        <v>315</v>
      </c>
      <c r="E19" s="62">
        <v>129</v>
      </c>
      <c r="F19" s="62">
        <v>144</v>
      </c>
      <c r="G19" s="62">
        <v>137</v>
      </c>
      <c r="H19" s="62">
        <v>157</v>
      </c>
      <c r="I19" s="56">
        <v>28</v>
      </c>
      <c r="J19" s="14">
        <f t="shared" si="0"/>
        <v>910</v>
      </c>
      <c r="K19" s="32">
        <f t="shared" si="1"/>
        <v>141.75</v>
      </c>
      <c r="M19" s="19" t="e">
        <f>HLOOKUP(C19,'Kvalifikácia '!$C$4:$U$15,9,FALSE)</f>
        <v>#N/A</v>
      </c>
    </row>
  </sheetData>
  <mergeCells count="7">
    <mergeCell ref="A1:C1"/>
    <mergeCell ref="A2:C2"/>
    <mergeCell ref="D1:K1"/>
    <mergeCell ref="J2:J3"/>
    <mergeCell ref="K2:K3"/>
    <mergeCell ref="D2:D3"/>
    <mergeCell ref="I2:I3"/>
  </mergeCells>
  <conditionalFormatting sqref="E1:H65536">
    <cfRule type="cellIs" priority="1" dxfId="0" operator="lessThan" stopIfTrue="1">
      <formula>200</formula>
    </cfRule>
    <cfRule type="cellIs" priority="2" dxfId="1" operator="greaterThan" stopIfTrue="1">
      <formula>200</formula>
    </cfRule>
  </conditionalFormatting>
  <printOptions/>
  <pageMargins left="0.75" right="0.75" top="1" bottom="1" header="0.4921259845" footer="0.49212598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PC2003</dc:creator>
  <cp:keywords/>
  <dc:description/>
  <cp:lastModifiedBy>Braňo</cp:lastModifiedBy>
  <cp:lastPrinted>2006-10-01T12:55:32Z</cp:lastPrinted>
  <dcterms:created xsi:type="dcterms:W3CDTF">2005-02-16T16:08:12Z</dcterms:created>
  <dcterms:modified xsi:type="dcterms:W3CDTF">2006-10-02T07:20:11Z</dcterms:modified>
  <cp:category/>
  <cp:version/>
  <cp:contentType/>
  <cp:contentStatus/>
</cp:coreProperties>
</file>